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F0BCB1BD-6AE4-4360-981B-0C7BD5BD36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meldung" sheetId="1" r:id="rId1"/>
  </sheets>
  <calcPr calcId="191029"/>
</workbook>
</file>

<file path=xl/calcChain.xml><?xml version="1.0" encoding="utf-8"?>
<calcChain xmlns="http://schemas.openxmlformats.org/spreadsheetml/2006/main">
  <c r="J30" i="1" l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29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24" i="1"/>
  <c r="X15" i="1"/>
  <c r="X16" i="1"/>
  <c r="X17" i="1"/>
  <c r="X18" i="1"/>
  <c r="X19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X20" i="1"/>
  <c r="X21" i="1"/>
  <c r="X22" i="1"/>
  <c r="X23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15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L16" i="1" l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15" i="1"/>
  <c r="I16" i="1"/>
  <c r="I17" i="1"/>
  <c r="I18" i="1"/>
  <c r="I19" i="1"/>
  <c r="I20" i="1"/>
  <c r="I21" i="1"/>
  <c r="I22" i="1"/>
  <c r="I23" i="1"/>
  <c r="I25" i="1"/>
  <c r="I26" i="1"/>
  <c r="I27" i="1"/>
  <c r="I28" i="1"/>
  <c r="I29" i="1"/>
  <c r="I30" i="1"/>
  <c r="I31" i="1"/>
  <c r="I32" i="1"/>
  <c r="I33" i="1"/>
  <c r="I34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3" i="1"/>
  <c r="G9" i="1" l="1"/>
  <c r="I10" i="1" s="1"/>
  <c r="F5" i="1"/>
  <c r="Q14" i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M14" i="1"/>
  <c r="M40" i="1" s="1"/>
  <c r="N40" i="1" l="1"/>
  <c r="M39" i="1"/>
  <c r="Q40" i="1"/>
  <c r="N39" i="1" l="1"/>
  <c r="M38" i="1"/>
  <c r="R40" i="1"/>
  <c r="Q39" i="1"/>
  <c r="N38" i="1" l="1"/>
  <c r="M37" i="1"/>
  <c r="R39" i="1"/>
  <c r="Q38" i="1"/>
  <c r="N37" i="1" l="1"/>
  <c r="M36" i="1"/>
  <c r="Q37" i="1"/>
  <c r="R38" i="1"/>
  <c r="N36" i="1" l="1"/>
  <c r="M35" i="1"/>
  <c r="Q36" i="1"/>
  <c r="R37" i="1"/>
  <c r="M34" i="1" l="1"/>
  <c r="N35" i="1"/>
  <c r="R36" i="1"/>
  <c r="Q35" i="1"/>
  <c r="N34" i="1" l="1"/>
  <c r="M33" i="1"/>
  <c r="Q34" i="1"/>
  <c r="R35" i="1"/>
  <c r="N33" i="1" l="1"/>
  <c r="M32" i="1"/>
  <c r="Q33" i="1"/>
  <c r="R33" i="1" s="1"/>
  <c r="R34" i="1"/>
  <c r="Q32" i="1" l="1"/>
  <c r="Q31" i="1" s="1"/>
  <c r="N32" i="1"/>
  <c r="M31" i="1"/>
  <c r="R32" i="1" l="1"/>
  <c r="N31" i="1"/>
  <c r="M30" i="1"/>
  <c r="R31" i="1"/>
  <c r="Q30" i="1"/>
  <c r="N30" i="1" l="1"/>
  <c r="M29" i="1"/>
  <c r="R30" i="1"/>
  <c r="Q29" i="1"/>
  <c r="N28" i="1" l="1"/>
  <c r="M28" i="1"/>
  <c r="M27" i="1" s="1"/>
  <c r="N29" i="1"/>
  <c r="R28" i="1"/>
  <c r="Q28" i="1"/>
  <c r="R29" i="1"/>
  <c r="I24" i="1" l="1"/>
  <c r="I35" i="1"/>
  <c r="N27" i="1"/>
  <c r="M26" i="1"/>
  <c r="Q27" i="1"/>
  <c r="N26" i="1" l="1"/>
  <c r="M25" i="1"/>
  <c r="R27" i="1"/>
  <c r="Q26" i="1"/>
  <c r="N25" i="1" l="1"/>
  <c r="M24" i="1"/>
  <c r="Q25" i="1"/>
  <c r="R26" i="1"/>
  <c r="N24" i="1" l="1"/>
  <c r="M23" i="1"/>
  <c r="R25" i="1"/>
  <c r="Q24" i="1"/>
  <c r="M22" i="1" l="1"/>
  <c r="N23" i="1"/>
  <c r="Q23" i="1"/>
  <c r="Q22" i="1" s="1"/>
  <c r="R24" i="1"/>
  <c r="R23" i="1" l="1"/>
  <c r="N22" i="1"/>
  <c r="M21" i="1"/>
  <c r="R22" i="1"/>
  <c r="Q21" i="1"/>
  <c r="N21" i="1" l="1"/>
  <c r="M20" i="1"/>
  <c r="Q20" i="1"/>
  <c r="R21" i="1"/>
  <c r="M19" i="1" l="1"/>
  <c r="N20" i="1"/>
  <c r="I62" i="1"/>
  <c r="I15" i="1"/>
  <c r="Q19" i="1"/>
  <c r="R20" i="1"/>
  <c r="M18" i="1" l="1"/>
  <c r="N19" i="1"/>
  <c r="R19" i="1"/>
  <c r="Q18" i="1"/>
  <c r="N18" i="1" l="1"/>
  <c r="M17" i="1"/>
  <c r="Q17" i="1"/>
  <c r="R18" i="1"/>
  <c r="M16" i="1" l="1"/>
  <c r="N17" i="1"/>
  <c r="Q16" i="1"/>
  <c r="R17" i="1"/>
  <c r="N16" i="1" l="1"/>
  <c r="M15" i="1"/>
  <c r="N15" i="1" s="1"/>
  <c r="R16" i="1"/>
  <c r="Q15" i="1"/>
  <c r="R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14" authorId="0" shapeId="0" xr:uid="{01F34EB4-B23F-4749-88A0-C76FCA4D479A}">
      <text>
        <r>
          <rPr>
            <sz val="9"/>
            <color indexed="81"/>
            <rFont val="Segoe UI"/>
            <family val="2"/>
          </rPr>
          <t xml:space="preserve">
Haben Sie einen Gutschein-Code für 
die startgeldfreie Teilnahme in 2026?
Dann tragen Sie diesen Code hier ein.
Gültige Codes werden beim Lastschrifteinzug berücksichtigt, nicht aber hier der Exceltabelle.</t>
        </r>
      </text>
    </comment>
  </commentList>
</comments>
</file>

<file path=xl/sharedStrings.xml><?xml version="1.0" encoding="utf-8"?>
<sst xmlns="http://schemas.openxmlformats.org/spreadsheetml/2006/main" count="129" uniqueCount="79">
  <si>
    <t>Vorname</t>
  </si>
  <si>
    <t>Nachname</t>
  </si>
  <si>
    <t>Jahrgang</t>
  </si>
  <si>
    <t>Geschlecht</t>
  </si>
  <si>
    <t>AK</t>
  </si>
  <si>
    <t>M50</t>
  </si>
  <si>
    <t>M90</t>
  </si>
  <si>
    <t>W90</t>
  </si>
  <si>
    <t>W6</t>
  </si>
  <si>
    <t>M85</t>
  </si>
  <si>
    <t>W85</t>
  </si>
  <si>
    <t>M6</t>
  </si>
  <si>
    <t>M80</t>
  </si>
  <si>
    <t>W80</t>
  </si>
  <si>
    <t>W7</t>
  </si>
  <si>
    <t>M75</t>
  </si>
  <si>
    <t>W75</t>
  </si>
  <si>
    <t>M7</t>
  </si>
  <si>
    <t>M70</t>
  </si>
  <si>
    <t>W70</t>
  </si>
  <si>
    <t>W8</t>
  </si>
  <si>
    <t>M65</t>
  </si>
  <si>
    <t>W65</t>
  </si>
  <si>
    <t>M8</t>
  </si>
  <si>
    <t>M60</t>
  </si>
  <si>
    <t>W60</t>
  </si>
  <si>
    <t>W9</t>
  </si>
  <si>
    <t>M55</t>
  </si>
  <si>
    <t>W55</t>
  </si>
  <si>
    <t>M9</t>
  </si>
  <si>
    <t>W50</t>
  </si>
  <si>
    <t>W10</t>
  </si>
  <si>
    <t>M45</t>
  </si>
  <si>
    <t>W45</t>
  </si>
  <si>
    <t>M10</t>
  </si>
  <si>
    <t>M40</t>
  </si>
  <si>
    <t>W40</t>
  </si>
  <si>
    <t>W11</t>
  </si>
  <si>
    <t>M35</t>
  </si>
  <si>
    <t>W35</t>
  </si>
  <si>
    <t>M11</t>
  </si>
  <si>
    <t>M30</t>
  </si>
  <si>
    <t>W30</t>
  </si>
  <si>
    <t>W12</t>
  </si>
  <si>
    <t>M</t>
  </si>
  <si>
    <t>W</t>
  </si>
  <si>
    <t>M12</t>
  </si>
  <si>
    <t>MJU20</t>
  </si>
  <si>
    <t>WJU20</t>
  </si>
  <si>
    <t>W13</t>
  </si>
  <si>
    <t>MJU18</t>
  </si>
  <si>
    <t>WJU18</t>
  </si>
  <si>
    <t>M13</t>
  </si>
  <si>
    <t>M15</t>
  </si>
  <si>
    <t>W15</t>
  </si>
  <si>
    <t>W14</t>
  </si>
  <si>
    <t>M14</t>
  </si>
  <si>
    <t>Kürzel</t>
  </si>
  <si>
    <t>Strecke</t>
  </si>
  <si>
    <t>Es ist eine einheitliche Bankverbindung für den Lastschrifteinzug aller Anmeldungen anzugeben:</t>
  </si>
  <si>
    <t>Anmeldungen</t>
  </si>
  <si>
    <t>Kontoinhaber</t>
  </si>
  <si>
    <t>IBAN</t>
  </si>
  <si>
    <t>BIC</t>
  </si>
  <si>
    <t>Startgebühr</t>
  </si>
  <si>
    <t>E-Mailadresse</t>
  </si>
  <si>
    <t>wird automatisch gefüllt</t>
  </si>
  <si>
    <t xml:space="preserve">    (Eingabe ohne Leerzeichen)</t>
  </si>
  <si>
    <t>Verein, Schule oder Stadt</t>
  </si>
  <si>
    <t>Nofallkontakt (kein Pflichtfeld)
Name, Vorname, Telefonnummer</t>
  </si>
  <si>
    <t>gesammelte Abholung der Startnummern:</t>
  </si>
  <si>
    <t>Bitte auswählen</t>
  </si>
  <si>
    <t>Gutschein-
Code</t>
  </si>
  <si>
    <t>Erst nach Eintragung von Kontoinhaber, IBAN, BIC und E-Mailadresse können ab der Zeile 10 Eingaben vorgenommen werden.</t>
  </si>
  <si>
    <t>Bitte alle hier ausfüllen! - Mit dieser Datei keine Meldung für den Teamlauf!</t>
  </si>
  <si>
    <t>Rechnung erwünscht? Dann hier bitte Adresse und eMail eingeben:</t>
  </si>
  <si>
    <t>m</t>
  </si>
  <si>
    <t>Wettweberbs-Id</t>
  </si>
  <si>
    <t>5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</si>
</sst>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9"/>
      <color indexed="81"/>
      <name val="Segoe UI"/>
      <family val="2"/>
    </font>
    <font>
      <b/>
      <sz val="11"/>
      <color rgb="FFFF0000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rgb="FFFF5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44" fontId="0" fillId="0" borderId="0" xfId="1" applyFont="1" applyProtection="1"/>
    <xf numFmtId="44" fontId="0" fillId="2" borderId="2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3" borderId="9" xfId="0" applyFont="1" applyFill="1" applyBorder="1"/>
    <xf numFmtId="0" fontId="2" fillId="3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Protection="1"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" fontId="0" fillId="0" borderId="2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44" fontId="2" fillId="0" borderId="0" xfId="1" applyFont="1" applyAlignment="1" applyProtection="1">
      <alignment vertical="center"/>
    </xf>
    <xf numFmtId="49" fontId="0" fillId="0" borderId="0" xfId="0" applyNumberFormat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</xf>
    <xf numFmtId="44" fontId="0" fillId="0" borderId="8" xfId="1" applyFont="1" applyBorder="1" applyAlignment="1" applyProtection="1">
      <alignment horizontal="center"/>
    </xf>
    <xf numFmtId="44" fontId="0" fillId="0" borderId="0" xfId="1" applyFont="1" applyBorder="1" applyAlignment="1" applyProtection="1">
      <alignment horizontal="center"/>
    </xf>
    <xf numFmtId="44" fontId="2" fillId="0" borderId="0" xfId="1" applyFont="1" applyFill="1" applyBorder="1" applyAlignment="1" applyProtection="1">
      <alignment vertical="center"/>
    </xf>
    <xf numFmtId="44" fontId="2" fillId="3" borderId="19" xfId="1" applyFont="1" applyFill="1" applyBorder="1" applyAlignment="1" applyProtection="1">
      <alignment vertical="center"/>
    </xf>
    <xf numFmtId="1" fontId="0" fillId="0" borderId="2" xfId="0" applyNumberFormat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49" fontId="0" fillId="0" borderId="5" xfId="0" applyNumberFormat="1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4" fontId="0" fillId="0" borderId="5" xfId="1" applyFont="1" applyBorder="1" applyAlignment="1" applyProtection="1">
      <alignment horizontal="center"/>
    </xf>
    <xf numFmtId="44" fontId="0" fillId="0" borderId="6" xfId="1" applyFont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left"/>
    </xf>
    <xf numFmtId="0" fontId="4" fillId="3" borderId="21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49" fontId="3" fillId="0" borderId="2" xfId="0" applyNumberFormat="1" applyFont="1" applyBorder="1" applyAlignment="1" applyProtection="1">
      <alignment horizontal="left"/>
      <protection locked="0"/>
    </xf>
    <xf numFmtId="49" fontId="4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49" fontId="5" fillId="0" borderId="1" xfId="0" applyNumberFormat="1" applyFont="1" applyBorder="1" applyAlignment="1" applyProtection="1">
      <alignment horizontal="left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2" fillId="5" borderId="0" xfId="0" applyFont="1" applyFill="1" applyAlignment="1">
      <alignment vertical="center"/>
    </xf>
    <xf numFmtId="0" fontId="0" fillId="5" borderId="0" xfId="0" applyFill="1"/>
    <xf numFmtId="0" fontId="2" fillId="5" borderId="0" xfId="0" applyFont="1" applyFill="1"/>
  </cellXfs>
  <cellStyles count="2">
    <cellStyle name="Standard" xfId="0" builtinId="0"/>
    <cellStyle name="Währung" xfId="1" builtinId="4"/>
  </cellStyles>
  <dxfs count="1">
    <dxf>
      <fill>
        <patternFill>
          <bgColor rgb="FFE98F8F"/>
        </patternFill>
      </fill>
    </dxf>
  </dxfs>
  <tableStyles count="0" defaultTableStyle="TableStyleMedium2" defaultPivotStyle="PivotStyleLight16"/>
  <colors>
    <mruColors>
      <color rgb="FFFF5050"/>
      <color rgb="FFE98F8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4"/>
  <sheetViews>
    <sheetView tabSelected="1" zoomScaleNormal="100" workbookViewId="0">
      <pane ySplit="14" topLeftCell="A15" activePane="bottomLeft" state="frozen"/>
      <selection pane="bottomLeft" activeCell="A15" sqref="A15"/>
    </sheetView>
  </sheetViews>
  <sheetFormatPr baseColWidth="10" defaultColWidth="9.140625" defaultRowHeight="15" x14ac:dyDescent="0.25"/>
  <cols>
    <col min="1" max="2" width="22.85546875" style="2" customWidth="1"/>
    <col min="3" max="3" width="10.85546875" style="3" customWidth="1"/>
    <col min="4" max="4" width="12" style="3" customWidth="1"/>
    <col min="5" max="5" width="31.28515625" style="2" customWidth="1"/>
    <col min="6" max="6" width="8.28515625" style="3" customWidth="1"/>
    <col min="7" max="7" width="12.85546875" style="3" customWidth="1"/>
    <col min="8" max="8" width="32.85546875" style="3" customWidth="1"/>
    <col min="9" max="9" width="7.28515625" style="5" customWidth="1"/>
    <col min="10" max="10" width="12.42578125" style="11" customWidth="1"/>
    <col min="11" max="11" width="12" style="37" hidden="1" customWidth="1"/>
    <col min="12" max="12" width="9.140625" hidden="1" customWidth="1"/>
    <col min="13" max="14" width="5" hidden="1" customWidth="1"/>
    <col min="15" max="15" width="6.7109375" hidden="1" customWidth="1"/>
    <col min="16" max="16" width="9.140625" hidden="1" customWidth="1"/>
    <col min="17" max="18" width="5" hidden="1" customWidth="1"/>
    <col min="19" max="19" width="6.7109375" hidden="1" customWidth="1"/>
    <col min="20" max="24" width="9.140625" hidden="1" customWidth="1"/>
    <col min="25" max="25" width="9.140625" style="68" hidden="1" customWidth="1"/>
    <col min="26" max="27" width="0" style="72" hidden="1" customWidth="1"/>
    <col min="28" max="29" width="0" hidden="1" customWidth="1"/>
    <col min="36" max="16384" width="9.140625" style="2"/>
  </cols>
  <sheetData>
    <row r="1" spans="1:35" s="18" customFormat="1" ht="17.25" customHeight="1" x14ac:dyDescent="0.25">
      <c r="A1" s="41" t="s">
        <v>59</v>
      </c>
      <c r="B1" s="42"/>
      <c r="C1" s="42"/>
      <c r="D1" s="42"/>
      <c r="E1" s="42"/>
      <c r="F1" s="42"/>
      <c r="G1" s="42"/>
      <c r="H1" s="43"/>
      <c r="I1" s="32"/>
      <c r="J1" s="33"/>
      <c r="K1" s="37"/>
      <c r="Y1" s="69"/>
      <c r="Z1" s="71"/>
      <c r="AA1" s="71"/>
    </row>
    <row r="2" spans="1:35" s="18" customFormat="1" ht="17.25" customHeight="1" thickBot="1" x14ac:dyDescent="0.3">
      <c r="A2" s="44" t="s">
        <v>73</v>
      </c>
      <c r="B2" s="45"/>
      <c r="C2" s="45"/>
      <c r="D2" s="45"/>
      <c r="E2" s="45"/>
      <c r="F2" s="45"/>
      <c r="G2" s="45"/>
      <c r="H2" s="46"/>
      <c r="I2" s="4"/>
      <c r="J2" s="4"/>
      <c r="K2" s="37"/>
      <c r="L2" s="4"/>
      <c r="M2" s="4"/>
      <c r="N2" s="4"/>
      <c r="O2" s="4"/>
      <c r="Y2" s="69"/>
      <c r="Z2" s="71"/>
      <c r="AA2" s="71"/>
    </row>
    <row r="3" spans="1:35" ht="15.75" thickBot="1" x14ac:dyDescent="0.3">
      <c r="A3"/>
      <c r="B3"/>
      <c r="C3" s="5"/>
      <c r="D3" s="26"/>
      <c r="E3" s="25"/>
      <c r="F3" s="26"/>
      <c r="G3" s="26"/>
      <c r="H3" s="26"/>
      <c r="I3" s="28"/>
    </row>
    <row r="4" spans="1:35" s="1" customFormat="1" ht="15.75" thickBot="1" x14ac:dyDescent="0.3">
      <c r="A4" s="4" t="s">
        <v>61</v>
      </c>
      <c r="B4" s="47"/>
      <c r="C4" s="48"/>
      <c r="D4" s="22"/>
      <c r="E4" s="23"/>
      <c r="F4" s="22"/>
      <c r="G4" s="59" t="s">
        <v>75</v>
      </c>
      <c r="H4" s="60"/>
      <c r="I4" s="60"/>
      <c r="J4" s="61"/>
      <c r="K4" s="3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70"/>
      <c r="Z4" s="73"/>
      <c r="AA4" s="73"/>
      <c r="AB4" s="4"/>
      <c r="AC4" s="4"/>
      <c r="AD4" s="4"/>
      <c r="AE4" s="4"/>
      <c r="AF4" s="4"/>
      <c r="AG4" s="4"/>
      <c r="AH4" s="4"/>
      <c r="AI4" s="4"/>
    </row>
    <row r="5" spans="1:35" s="1" customFormat="1" x14ac:dyDescent="0.25">
      <c r="A5" s="4" t="s">
        <v>62</v>
      </c>
      <c r="B5" s="47"/>
      <c r="C5" s="48"/>
      <c r="D5" s="24" t="s">
        <v>67</v>
      </c>
      <c r="E5" s="25"/>
      <c r="F5" s="13" t="e">
        <f>B5="DE"&amp;TEXT((98-MOD((62*(1+MOD(MID(B5,5,8),97))
+27*MOD(RIGHT(B5,10),97)),97)),"00")
&amp;MID(B5,5,8)&amp;TEXT(RIGHT(B5,10),"0000000000")</f>
        <v>#VALUE!</v>
      </c>
      <c r="G5" s="62"/>
      <c r="H5" s="62"/>
      <c r="I5" s="62"/>
      <c r="J5" s="62"/>
      <c r="K5" s="37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70"/>
      <c r="Z5" s="73"/>
      <c r="AA5" s="73"/>
      <c r="AB5" s="4"/>
      <c r="AC5" s="4"/>
      <c r="AD5" s="4"/>
      <c r="AE5" s="4"/>
      <c r="AF5" s="4"/>
      <c r="AG5" s="4"/>
      <c r="AH5" s="4"/>
      <c r="AI5" s="4"/>
    </row>
    <row r="6" spans="1:35" s="1" customFormat="1" x14ac:dyDescent="0.25">
      <c r="A6" s="4" t="s">
        <v>63</v>
      </c>
      <c r="B6" s="47"/>
      <c r="C6" s="48"/>
      <c r="D6" s="22"/>
      <c r="E6" s="27"/>
      <c r="F6" s="22"/>
      <c r="G6" s="63"/>
      <c r="H6" s="63"/>
      <c r="I6" s="63"/>
      <c r="J6" s="63"/>
      <c r="K6" s="37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70"/>
      <c r="Z6" s="73"/>
      <c r="AA6" s="73"/>
      <c r="AB6" s="4"/>
      <c r="AC6" s="4"/>
      <c r="AD6" s="4"/>
      <c r="AE6" s="4"/>
      <c r="AF6" s="4"/>
      <c r="AG6" s="4"/>
      <c r="AH6" s="4"/>
      <c r="AI6" s="4"/>
    </row>
    <row r="7" spans="1:35" x14ac:dyDescent="0.25">
      <c r="A7"/>
      <c r="B7"/>
      <c r="C7" s="5"/>
      <c r="D7" s="26"/>
      <c r="E7" s="25"/>
      <c r="F7" s="26"/>
      <c r="G7" s="64"/>
      <c r="H7" s="64"/>
      <c r="I7" s="64"/>
      <c r="J7" s="64"/>
    </row>
    <row r="8" spans="1:35" x14ac:dyDescent="0.25">
      <c r="A8"/>
      <c r="B8"/>
      <c r="C8" s="5"/>
      <c r="D8" s="26"/>
      <c r="E8" s="25"/>
      <c r="F8" s="26"/>
      <c r="G8" s="65"/>
      <c r="H8" s="65"/>
      <c r="I8" s="65"/>
      <c r="J8" s="65"/>
    </row>
    <row r="9" spans="1:35" x14ac:dyDescent="0.25">
      <c r="A9"/>
      <c r="B9"/>
      <c r="C9" s="5"/>
      <c r="D9" s="26"/>
      <c r="E9" s="25"/>
      <c r="F9" s="26"/>
      <c r="G9" s="28">
        <f>SUM(J15:J63)</f>
        <v>13</v>
      </c>
      <c r="H9" s="26"/>
      <c r="I9" s="28"/>
    </row>
    <row r="10" spans="1:35" x14ac:dyDescent="0.25">
      <c r="A10" s="4" t="s">
        <v>65</v>
      </c>
      <c r="B10" s="47"/>
      <c r="C10" s="48"/>
      <c r="D10" s="26"/>
      <c r="E10" s="29" t="s">
        <v>70</v>
      </c>
      <c r="F10" s="55" t="s">
        <v>71</v>
      </c>
      <c r="G10" s="55"/>
      <c r="H10" s="26"/>
      <c r="I10" s="53" t="str">
        <f>"Summe:  "&amp;G9&amp;" €"</f>
        <v>Summe:  13 €</v>
      </c>
      <c r="J10" s="54"/>
    </row>
    <row r="11" spans="1:35" ht="15.75" thickBot="1" x14ac:dyDescent="0.3">
      <c r="A11" s="4"/>
      <c r="B11" s="34"/>
      <c r="C11" s="34"/>
      <c r="D11" s="26"/>
      <c r="E11" s="29"/>
      <c r="F11" s="26"/>
      <c r="G11" s="26"/>
      <c r="H11" s="26"/>
      <c r="I11" s="35"/>
      <c r="J11" s="36"/>
    </row>
    <row r="12" spans="1:35" ht="15.75" thickBot="1" x14ac:dyDescent="0.3">
      <c r="A12" s="20" t="s">
        <v>60</v>
      </c>
      <c r="B12"/>
      <c r="C12" s="5"/>
      <c r="D12" s="5"/>
      <c r="E12"/>
      <c r="F12" s="5"/>
      <c r="G12" s="5"/>
      <c r="H12" s="5"/>
      <c r="I12" s="49" t="s">
        <v>66</v>
      </c>
      <c r="J12" s="50"/>
    </row>
    <row r="13" spans="1:35" ht="15.75" thickBot="1" x14ac:dyDescent="0.3">
      <c r="A13" s="56" t="s">
        <v>74</v>
      </c>
      <c r="B13" s="57"/>
      <c r="C13" s="57"/>
      <c r="D13" s="57"/>
      <c r="E13" s="57"/>
      <c r="F13" s="57"/>
      <c r="G13" s="58"/>
      <c r="H13" s="5"/>
      <c r="I13" s="51"/>
      <c r="J13" s="52"/>
    </row>
    <row r="14" spans="1:35" s="18" customFormat="1" ht="30.75" thickBot="1" x14ac:dyDescent="0.3">
      <c r="A14" s="14" t="s">
        <v>0</v>
      </c>
      <c r="B14" s="15" t="s">
        <v>1</v>
      </c>
      <c r="C14" s="16" t="s">
        <v>2</v>
      </c>
      <c r="D14" s="16" t="s">
        <v>3</v>
      </c>
      <c r="E14" s="15" t="s">
        <v>68</v>
      </c>
      <c r="F14" s="16" t="s">
        <v>58</v>
      </c>
      <c r="G14" s="17" t="s">
        <v>72</v>
      </c>
      <c r="H14" s="17" t="s">
        <v>69</v>
      </c>
      <c r="I14" s="21" t="s">
        <v>4</v>
      </c>
      <c r="J14" s="39" t="s">
        <v>64</v>
      </c>
      <c r="K14" s="38"/>
      <c r="L14" s="18" t="s">
        <v>57</v>
      </c>
      <c r="M14" s="19">
        <f ca="1">YEAR(TODAY())</f>
        <v>2026</v>
      </c>
      <c r="N14" s="19"/>
      <c r="O14" s="19"/>
      <c r="P14" s="19"/>
      <c r="Q14" s="19">
        <f ca="1">YEAR(TODAY())</f>
        <v>2026</v>
      </c>
      <c r="R14" s="19"/>
      <c r="S14" s="19"/>
      <c r="T14" s="19"/>
      <c r="U14" s="19"/>
      <c r="Y14" s="69"/>
      <c r="Z14" s="71" t="s">
        <v>77</v>
      </c>
      <c r="AA14" s="71"/>
    </row>
    <row r="15" spans="1:35" ht="15" customHeight="1" x14ac:dyDescent="0.25">
      <c r="A15" s="8"/>
      <c r="B15" s="8"/>
      <c r="C15" s="30"/>
      <c r="D15" s="9"/>
      <c r="E15" s="8"/>
      <c r="F15" s="9"/>
      <c r="G15" s="40"/>
      <c r="H15" s="66"/>
      <c r="I15" s="10" t="str">
        <f t="shared" ref="I15:I46" si="0">IF(OR(ISBLANK(C15),ISBLANK(D15)),"",IF(D15="m",VLOOKUP(C15,$M$15:$O$40,3,TRUE),IF(D15="w",VLOOKUP(C15,$Q$15:$S$40,3,TRUE))))</f>
        <v/>
      </c>
      <c r="J15" s="12" t="str">
        <f>IF(ISBLANK(F15),"",IF(AND(G15&gt;2540000,G15&lt;2540100),0,IF(F15="1,5 km",7,IF(F15="5 km",13,IF(F15="10 km",13,)))))</f>
        <v/>
      </c>
      <c r="L15" t="b">
        <f t="shared" ref="L15:L46" si="1">IF(F15="1,5 km","1S5",IF(F15="5 km","5S",IF(F15="10 km","10S")))</f>
        <v>0</v>
      </c>
      <c r="M15">
        <f t="shared" ref="M15:M26" ca="1" si="2">M16-5</f>
        <v>1932</v>
      </c>
      <c r="N15">
        <f t="shared" ref="N15:N26" ca="1" si="3">M15+4</f>
        <v>1936</v>
      </c>
      <c r="O15" t="s">
        <v>6</v>
      </c>
      <c r="Q15">
        <f t="shared" ref="Q15:Q26" ca="1" si="4">Q16-5</f>
        <v>1932</v>
      </c>
      <c r="R15">
        <f t="shared" ref="R15:R26" ca="1" si="5">Q15+4</f>
        <v>1936</v>
      </c>
      <c r="S15" t="s">
        <v>7</v>
      </c>
      <c r="T15">
        <v>1</v>
      </c>
      <c r="U15" t="s">
        <v>8</v>
      </c>
      <c r="V15" t="str">
        <f>IF(AND(C15&gt;2010,C15&lt;2020),"1,5 km","")</f>
        <v/>
      </c>
      <c r="W15" t="str">
        <f>IF(AND(C15&lt;2013,C15&gt;1900),"5 km","")</f>
        <v/>
      </c>
      <c r="X15" t="str">
        <f>IF(AND(C15&lt;2011,C15&gt;1900),"10 km","")</f>
        <v/>
      </c>
      <c r="Z15" s="72">
        <f ca="1">Q14-7</f>
        <v>2019</v>
      </c>
      <c r="AA15" s="72">
        <v>1</v>
      </c>
    </row>
    <row r="16" spans="1:35" x14ac:dyDescent="0.25">
      <c r="A16" s="6"/>
      <c r="B16" s="6"/>
      <c r="C16" s="30"/>
      <c r="D16" s="7"/>
      <c r="E16" s="6"/>
      <c r="F16" s="9"/>
      <c r="G16" s="31"/>
      <c r="H16" s="67"/>
      <c r="I16" s="10" t="str">
        <f t="shared" si="0"/>
        <v/>
      </c>
      <c r="J16" s="12" t="str">
        <f t="shared" ref="J16:J63" si="6">IF(ISBLANK(F16),"",IF(AND(G16&gt;2540000,G16&lt;2540100),0,IF(F16="1,5 km",7,IF(F16="5 km",12,IF(F16="10 km",13,)))))</f>
        <v/>
      </c>
      <c r="L16" t="b">
        <f t="shared" si="1"/>
        <v>0</v>
      </c>
      <c r="M16">
        <f t="shared" ca="1" si="2"/>
        <v>1937</v>
      </c>
      <c r="N16">
        <f t="shared" ca="1" si="3"/>
        <v>1941</v>
      </c>
      <c r="O16" t="s">
        <v>9</v>
      </c>
      <c r="Q16">
        <f t="shared" ca="1" si="4"/>
        <v>1937</v>
      </c>
      <c r="R16">
        <f t="shared" ca="1" si="5"/>
        <v>1941</v>
      </c>
      <c r="S16" t="s">
        <v>10</v>
      </c>
      <c r="T16">
        <v>2</v>
      </c>
      <c r="U16" t="s">
        <v>11</v>
      </c>
      <c r="V16" t="str">
        <f t="shared" ref="V16:V63" si="7">IF(AND(C16&gt;2010,C16&lt;2020),"1,5 km","")</f>
        <v/>
      </c>
      <c r="W16" t="str">
        <f t="shared" ref="W16:W63" si="8">IF(AND(C16&lt;2013,C16&gt;1900),"5 km","")</f>
        <v/>
      </c>
      <c r="X16" t="str">
        <f t="shared" ref="X16:X63" si="9">IF(AND(C16&lt;2011,C16&gt;1900),"10 km","")</f>
        <v/>
      </c>
      <c r="Z16" s="72">
        <f ca="1">Z15-1</f>
        <v>2018</v>
      </c>
      <c r="AA16" s="72">
        <v>1</v>
      </c>
    </row>
    <row r="17" spans="1:27" x14ac:dyDescent="0.25">
      <c r="A17" s="6"/>
      <c r="B17" s="6"/>
      <c r="C17" s="30"/>
      <c r="D17" s="7"/>
      <c r="E17" s="6"/>
      <c r="F17" s="9"/>
      <c r="G17" s="31"/>
      <c r="H17" s="67"/>
      <c r="I17" s="10" t="str">
        <f t="shared" si="0"/>
        <v/>
      </c>
      <c r="J17" s="12" t="str">
        <f t="shared" si="6"/>
        <v/>
      </c>
      <c r="L17" t="b">
        <f t="shared" si="1"/>
        <v>0</v>
      </c>
      <c r="M17">
        <f t="shared" ca="1" si="2"/>
        <v>1942</v>
      </c>
      <c r="N17">
        <f t="shared" ca="1" si="3"/>
        <v>1946</v>
      </c>
      <c r="O17" t="s">
        <v>12</v>
      </c>
      <c r="Q17">
        <f t="shared" ca="1" si="4"/>
        <v>1942</v>
      </c>
      <c r="R17">
        <f t="shared" ca="1" si="5"/>
        <v>1946</v>
      </c>
      <c r="S17" t="s">
        <v>13</v>
      </c>
      <c r="T17">
        <v>3</v>
      </c>
      <c r="U17" t="s">
        <v>14</v>
      </c>
      <c r="V17" t="str">
        <f t="shared" si="7"/>
        <v/>
      </c>
      <c r="W17" t="str">
        <f t="shared" si="8"/>
        <v/>
      </c>
      <c r="X17" t="str">
        <f t="shared" si="9"/>
        <v/>
      </c>
      <c r="Z17" s="72">
        <f t="shared" ref="Z17:Z80" ca="1" si="10">Z16-1</f>
        <v>2017</v>
      </c>
      <c r="AA17" s="72">
        <v>1</v>
      </c>
    </row>
    <row r="18" spans="1:27" x14ac:dyDescent="0.25">
      <c r="A18" s="6"/>
      <c r="B18" s="6"/>
      <c r="C18" s="30"/>
      <c r="D18" s="7"/>
      <c r="E18" s="6"/>
      <c r="F18" s="9"/>
      <c r="G18" s="31"/>
      <c r="H18" s="67"/>
      <c r="I18" s="10" t="str">
        <f t="shared" si="0"/>
        <v/>
      </c>
      <c r="J18" s="12" t="str">
        <f t="shared" si="6"/>
        <v/>
      </c>
      <c r="L18" t="b">
        <f t="shared" si="1"/>
        <v>0</v>
      </c>
      <c r="M18">
        <f t="shared" ca="1" si="2"/>
        <v>1947</v>
      </c>
      <c r="N18">
        <f t="shared" ca="1" si="3"/>
        <v>1951</v>
      </c>
      <c r="O18" t="s">
        <v>15</v>
      </c>
      <c r="Q18">
        <f t="shared" ca="1" si="4"/>
        <v>1947</v>
      </c>
      <c r="R18">
        <f t="shared" ca="1" si="5"/>
        <v>1951</v>
      </c>
      <c r="S18" t="s">
        <v>16</v>
      </c>
      <c r="T18">
        <v>4</v>
      </c>
      <c r="U18" t="s">
        <v>17</v>
      </c>
      <c r="V18" t="str">
        <f t="shared" si="7"/>
        <v/>
      </c>
      <c r="W18" t="str">
        <f t="shared" si="8"/>
        <v/>
      </c>
      <c r="X18" t="str">
        <f t="shared" si="9"/>
        <v/>
      </c>
      <c r="Z18" s="72">
        <f t="shared" ca="1" si="10"/>
        <v>2016</v>
      </c>
      <c r="AA18" s="72">
        <v>2</v>
      </c>
    </row>
    <row r="19" spans="1:27" x14ac:dyDescent="0.25">
      <c r="A19" s="6"/>
      <c r="B19" s="6"/>
      <c r="C19" s="30"/>
      <c r="D19" s="7"/>
      <c r="E19" s="6"/>
      <c r="F19" s="9"/>
      <c r="G19" s="31"/>
      <c r="H19" s="67"/>
      <c r="I19" s="10" t="str">
        <f t="shared" si="0"/>
        <v/>
      </c>
      <c r="J19" s="12" t="str">
        <f t="shared" si="6"/>
        <v/>
      </c>
      <c r="L19" t="b">
        <f t="shared" si="1"/>
        <v>0</v>
      </c>
      <c r="M19">
        <f t="shared" ca="1" si="2"/>
        <v>1952</v>
      </c>
      <c r="N19">
        <f t="shared" ca="1" si="3"/>
        <v>1956</v>
      </c>
      <c r="O19" t="s">
        <v>18</v>
      </c>
      <c r="Q19">
        <f t="shared" ca="1" si="4"/>
        <v>1952</v>
      </c>
      <c r="R19">
        <f t="shared" ca="1" si="5"/>
        <v>1956</v>
      </c>
      <c r="S19" t="s">
        <v>19</v>
      </c>
      <c r="T19">
        <v>5</v>
      </c>
      <c r="U19" t="s">
        <v>20</v>
      </c>
      <c r="V19" t="str">
        <f t="shared" si="7"/>
        <v/>
      </c>
      <c r="W19" t="str">
        <f t="shared" si="8"/>
        <v/>
      </c>
      <c r="X19" t="str">
        <f t="shared" si="9"/>
        <v/>
      </c>
      <c r="Z19" s="72">
        <f t="shared" ca="1" si="10"/>
        <v>2015</v>
      </c>
      <c r="AA19" s="72">
        <v>2</v>
      </c>
    </row>
    <row r="20" spans="1:27" x14ac:dyDescent="0.25">
      <c r="A20" s="6"/>
      <c r="B20" s="6"/>
      <c r="C20" s="30"/>
      <c r="D20" s="7"/>
      <c r="E20" s="6"/>
      <c r="F20" s="9"/>
      <c r="G20" s="31"/>
      <c r="H20" s="67"/>
      <c r="I20" s="10" t="str">
        <f t="shared" si="0"/>
        <v/>
      </c>
      <c r="J20" s="12" t="str">
        <f t="shared" si="6"/>
        <v/>
      </c>
      <c r="L20" t="b">
        <f t="shared" si="1"/>
        <v>0</v>
      </c>
      <c r="M20">
        <f t="shared" ca="1" si="2"/>
        <v>1957</v>
      </c>
      <c r="N20">
        <f t="shared" ca="1" si="3"/>
        <v>1961</v>
      </c>
      <c r="O20" t="s">
        <v>21</v>
      </c>
      <c r="Q20">
        <f t="shared" ca="1" si="4"/>
        <v>1957</v>
      </c>
      <c r="R20">
        <f t="shared" ca="1" si="5"/>
        <v>1961</v>
      </c>
      <c r="S20" t="s">
        <v>22</v>
      </c>
      <c r="T20">
        <v>6</v>
      </c>
      <c r="U20" t="s">
        <v>23</v>
      </c>
      <c r="V20" t="str">
        <f t="shared" si="7"/>
        <v/>
      </c>
      <c r="W20" t="str">
        <f t="shared" si="8"/>
        <v/>
      </c>
      <c r="X20" t="str">
        <f t="shared" si="9"/>
        <v/>
      </c>
      <c r="Z20" s="72">
        <f t="shared" ca="1" si="10"/>
        <v>2014</v>
      </c>
      <c r="AA20" s="72">
        <v>3</v>
      </c>
    </row>
    <row r="21" spans="1:27" x14ac:dyDescent="0.25">
      <c r="A21" s="6"/>
      <c r="B21" s="6"/>
      <c r="C21" s="30"/>
      <c r="D21" s="7"/>
      <c r="E21" s="6"/>
      <c r="F21" s="9"/>
      <c r="G21" s="31"/>
      <c r="H21" s="67"/>
      <c r="I21" s="10" t="str">
        <f t="shared" si="0"/>
        <v/>
      </c>
      <c r="J21" s="12" t="str">
        <f t="shared" si="6"/>
        <v/>
      </c>
      <c r="L21" t="b">
        <f t="shared" si="1"/>
        <v>0</v>
      </c>
      <c r="M21">
        <f t="shared" ca="1" si="2"/>
        <v>1962</v>
      </c>
      <c r="N21">
        <f t="shared" ca="1" si="3"/>
        <v>1966</v>
      </c>
      <c r="O21" t="s">
        <v>24</v>
      </c>
      <c r="Q21">
        <f t="shared" ca="1" si="4"/>
        <v>1962</v>
      </c>
      <c r="R21">
        <f t="shared" ca="1" si="5"/>
        <v>1966</v>
      </c>
      <c r="S21" t="s">
        <v>25</v>
      </c>
      <c r="T21">
        <v>7</v>
      </c>
      <c r="U21" t="s">
        <v>26</v>
      </c>
      <c r="V21" t="str">
        <f t="shared" si="7"/>
        <v/>
      </c>
      <c r="W21" t="str">
        <f t="shared" si="8"/>
        <v/>
      </c>
      <c r="X21" t="str">
        <f t="shared" si="9"/>
        <v/>
      </c>
      <c r="Z21" s="72">
        <f t="shared" ca="1" si="10"/>
        <v>2013</v>
      </c>
      <c r="AA21" s="72">
        <v>3</v>
      </c>
    </row>
    <row r="22" spans="1:27" x14ac:dyDescent="0.25">
      <c r="A22" s="6"/>
      <c r="B22" s="6"/>
      <c r="C22" s="30"/>
      <c r="D22" s="7"/>
      <c r="E22" s="6"/>
      <c r="F22" s="9"/>
      <c r="G22" s="31"/>
      <c r="H22" s="67"/>
      <c r="I22" s="10" t="str">
        <f t="shared" si="0"/>
        <v/>
      </c>
      <c r="J22" s="12" t="str">
        <f t="shared" si="6"/>
        <v/>
      </c>
      <c r="L22" t="b">
        <f t="shared" si="1"/>
        <v>0</v>
      </c>
      <c r="M22">
        <f t="shared" ca="1" si="2"/>
        <v>1967</v>
      </c>
      <c r="N22">
        <f t="shared" ca="1" si="3"/>
        <v>1971</v>
      </c>
      <c r="O22" t="s">
        <v>27</v>
      </c>
      <c r="Q22">
        <f t="shared" ca="1" si="4"/>
        <v>1967</v>
      </c>
      <c r="R22">
        <f t="shared" ca="1" si="5"/>
        <v>1971</v>
      </c>
      <c r="S22" t="s">
        <v>28</v>
      </c>
      <c r="T22">
        <v>8</v>
      </c>
      <c r="U22" t="s">
        <v>29</v>
      </c>
      <c r="V22" t="str">
        <f t="shared" si="7"/>
        <v/>
      </c>
      <c r="W22" t="str">
        <f t="shared" si="8"/>
        <v/>
      </c>
      <c r="X22" t="str">
        <f t="shared" si="9"/>
        <v/>
      </c>
      <c r="Z22" s="72">
        <f t="shared" ca="1" si="10"/>
        <v>2012</v>
      </c>
      <c r="AA22" s="72">
        <v>3</v>
      </c>
    </row>
    <row r="23" spans="1:27" x14ac:dyDescent="0.25">
      <c r="A23" s="6"/>
      <c r="B23" s="6"/>
      <c r="C23" s="30"/>
      <c r="D23" s="7"/>
      <c r="E23" s="6"/>
      <c r="F23" s="9"/>
      <c r="G23" s="31"/>
      <c r="H23" s="67"/>
      <c r="I23" s="10" t="str">
        <f t="shared" si="0"/>
        <v/>
      </c>
      <c r="J23" s="12" t="str">
        <f t="shared" si="6"/>
        <v/>
      </c>
      <c r="L23" t="b">
        <f t="shared" si="1"/>
        <v>0</v>
      </c>
      <c r="M23">
        <f t="shared" ca="1" si="2"/>
        <v>1972</v>
      </c>
      <c r="N23">
        <f t="shared" ca="1" si="3"/>
        <v>1976</v>
      </c>
      <c r="O23" t="s">
        <v>5</v>
      </c>
      <c r="Q23">
        <f t="shared" ca="1" si="4"/>
        <v>1972</v>
      </c>
      <c r="R23">
        <f t="shared" ca="1" si="5"/>
        <v>1976</v>
      </c>
      <c r="S23" t="s">
        <v>30</v>
      </c>
      <c r="T23">
        <v>9</v>
      </c>
      <c r="U23" t="s">
        <v>31</v>
      </c>
      <c r="V23" t="str">
        <f t="shared" si="7"/>
        <v/>
      </c>
      <c r="W23" t="str">
        <f t="shared" si="8"/>
        <v/>
      </c>
      <c r="X23" t="str">
        <f t="shared" si="9"/>
        <v/>
      </c>
      <c r="Z23" s="72">
        <f t="shared" ca="1" si="10"/>
        <v>2011</v>
      </c>
      <c r="AA23" s="72">
        <v>3</v>
      </c>
    </row>
    <row r="24" spans="1:27" x14ac:dyDescent="0.25">
      <c r="A24" s="6"/>
      <c r="B24" s="6"/>
      <c r="C24" s="30"/>
      <c r="D24" s="7"/>
      <c r="E24" s="6"/>
      <c r="F24" s="9"/>
      <c r="G24" s="31"/>
      <c r="H24" s="67"/>
      <c r="I24" s="10" t="str">
        <f t="shared" si="0"/>
        <v/>
      </c>
      <c r="J24" s="12" t="str">
        <f t="shared" si="6"/>
        <v/>
      </c>
      <c r="L24" t="b">
        <f t="shared" si="1"/>
        <v>0</v>
      </c>
      <c r="M24">
        <f t="shared" ca="1" si="2"/>
        <v>1977</v>
      </c>
      <c r="N24">
        <f t="shared" ca="1" si="3"/>
        <v>1981</v>
      </c>
      <c r="O24" t="s">
        <v>32</v>
      </c>
      <c r="Q24">
        <f t="shared" ca="1" si="4"/>
        <v>1977</v>
      </c>
      <c r="R24">
        <f t="shared" ca="1" si="5"/>
        <v>1981</v>
      </c>
      <c r="S24" t="s">
        <v>33</v>
      </c>
      <c r="T24">
        <v>10</v>
      </c>
      <c r="U24" t="s">
        <v>34</v>
      </c>
      <c r="V24" t="str">
        <f t="shared" si="7"/>
        <v/>
      </c>
      <c r="W24" t="str">
        <f t="shared" si="8"/>
        <v/>
      </c>
      <c r="X24" t="str">
        <f t="shared" si="9"/>
        <v/>
      </c>
      <c r="Z24" s="72">
        <f t="shared" ca="1" si="10"/>
        <v>2010</v>
      </c>
      <c r="AA24" s="72" t="str">
        <f>IF(F24="5 km",4,IF(F24="10 km",5,"leer"))</f>
        <v>leer</v>
      </c>
    </row>
    <row r="25" spans="1:27" x14ac:dyDescent="0.25">
      <c r="A25" s="6"/>
      <c r="B25" s="6"/>
      <c r="C25" s="30"/>
      <c r="D25" s="7"/>
      <c r="E25" s="6"/>
      <c r="F25" s="9"/>
      <c r="G25" s="31"/>
      <c r="H25" s="67"/>
      <c r="I25" s="10" t="str">
        <f t="shared" si="0"/>
        <v/>
      </c>
      <c r="J25" s="12" t="str">
        <f t="shared" si="6"/>
        <v/>
      </c>
      <c r="L25" t="b">
        <f t="shared" si="1"/>
        <v>0</v>
      </c>
      <c r="M25">
        <f t="shared" ca="1" si="2"/>
        <v>1982</v>
      </c>
      <c r="N25">
        <f t="shared" ca="1" si="3"/>
        <v>1986</v>
      </c>
      <c r="O25" t="s">
        <v>35</v>
      </c>
      <c r="Q25">
        <f t="shared" ca="1" si="4"/>
        <v>1982</v>
      </c>
      <c r="R25">
        <f t="shared" ca="1" si="5"/>
        <v>1986</v>
      </c>
      <c r="S25" t="s">
        <v>36</v>
      </c>
      <c r="T25">
        <v>11</v>
      </c>
      <c r="U25" t="s">
        <v>37</v>
      </c>
      <c r="V25" t="str">
        <f t="shared" si="7"/>
        <v/>
      </c>
      <c r="W25" t="str">
        <f t="shared" si="8"/>
        <v/>
      </c>
      <c r="X25" t="str">
        <f t="shared" si="9"/>
        <v/>
      </c>
      <c r="Z25" s="72">
        <f t="shared" ca="1" si="10"/>
        <v>2009</v>
      </c>
      <c r="AA25" s="72" t="str">
        <f t="shared" ref="AA25:AA88" si="11">IF(F25="5 km",4,IF(F25="10 km",5,"leer"))</f>
        <v>leer</v>
      </c>
    </row>
    <row r="26" spans="1:27" x14ac:dyDescent="0.25">
      <c r="A26" s="6"/>
      <c r="B26" s="6"/>
      <c r="C26" s="30"/>
      <c r="D26" s="7"/>
      <c r="E26" s="6"/>
      <c r="F26" s="9"/>
      <c r="G26" s="31"/>
      <c r="H26" s="67"/>
      <c r="I26" s="10" t="str">
        <f t="shared" si="0"/>
        <v/>
      </c>
      <c r="J26" s="12" t="str">
        <f t="shared" si="6"/>
        <v/>
      </c>
      <c r="L26" t="b">
        <f t="shared" si="1"/>
        <v>0</v>
      </c>
      <c r="M26">
        <f t="shared" ca="1" si="2"/>
        <v>1987</v>
      </c>
      <c r="N26">
        <f t="shared" ca="1" si="3"/>
        <v>1991</v>
      </c>
      <c r="O26" t="s">
        <v>38</v>
      </c>
      <c r="Q26">
        <f t="shared" ca="1" si="4"/>
        <v>1987</v>
      </c>
      <c r="R26">
        <f t="shared" ca="1" si="5"/>
        <v>1991</v>
      </c>
      <c r="S26" t="s">
        <v>39</v>
      </c>
      <c r="T26">
        <v>12</v>
      </c>
      <c r="U26" t="s">
        <v>40</v>
      </c>
      <c r="V26" t="str">
        <f t="shared" si="7"/>
        <v/>
      </c>
      <c r="W26" t="str">
        <f t="shared" si="8"/>
        <v/>
      </c>
      <c r="X26" t="str">
        <f t="shared" si="9"/>
        <v/>
      </c>
      <c r="Z26" s="72">
        <f t="shared" ca="1" si="10"/>
        <v>2008</v>
      </c>
      <c r="AA26" s="72" t="str">
        <f t="shared" si="11"/>
        <v>leer</v>
      </c>
    </row>
    <row r="27" spans="1:27" x14ac:dyDescent="0.25">
      <c r="A27" s="6"/>
      <c r="B27" s="6"/>
      <c r="C27" s="30"/>
      <c r="D27" s="7"/>
      <c r="E27" s="6"/>
      <c r="F27" s="9"/>
      <c r="G27" s="31"/>
      <c r="H27" s="67"/>
      <c r="I27" s="10" t="str">
        <f t="shared" si="0"/>
        <v/>
      </c>
      <c r="J27" s="12" t="str">
        <f t="shared" si="6"/>
        <v/>
      </c>
      <c r="L27" t="b">
        <f t="shared" si="1"/>
        <v>0</v>
      </c>
      <c r="M27">
        <f ca="1">M28-5</f>
        <v>1992</v>
      </c>
      <c r="N27">
        <f ca="1">M27+4</f>
        <v>1996</v>
      </c>
      <c r="O27" t="s">
        <v>41</v>
      </c>
      <c r="Q27">
        <f ca="1">Q28-5</f>
        <v>1992</v>
      </c>
      <c r="R27">
        <f ca="1">Q27+4</f>
        <v>1996</v>
      </c>
      <c r="S27" t="s">
        <v>42</v>
      </c>
      <c r="T27">
        <v>13</v>
      </c>
      <c r="U27" t="s">
        <v>43</v>
      </c>
      <c r="V27" t="str">
        <f t="shared" si="7"/>
        <v/>
      </c>
      <c r="W27" t="str">
        <f t="shared" si="8"/>
        <v/>
      </c>
      <c r="X27" t="str">
        <f t="shared" si="9"/>
        <v/>
      </c>
      <c r="Z27" s="72">
        <f t="shared" ca="1" si="10"/>
        <v>2007</v>
      </c>
      <c r="AA27" s="72" t="str">
        <f t="shared" si="11"/>
        <v>leer</v>
      </c>
    </row>
    <row r="28" spans="1:27" x14ac:dyDescent="0.25">
      <c r="A28" s="6"/>
      <c r="B28" s="6"/>
      <c r="C28" s="30"/>
      <c r="D28" s="7"/>
      <c r="E28" s="6"/>
      <c r="F28" s="9"/>
      <c r="G28" s="31"/>
      <c r="H28" s="67"/>
      <c r="I28" s="10" t="str">
        <f t="shared" si="0"/>
        <v/>
      </c>
      <c r="J28" s="12" t="str">
        <f t="shared" si="6"/>
        <v/>
      </c>
      <c r="L28" t="b">
        <f t="shared" si="1"/>
        <v>0</v>
      </c>
      <c r="M28">
        <f ca="1">M29-10</f>
        <v>1997</v>
      </c>
      <c r="N28">
        <f ca="1">M29-1</f>
        <v>2006</v>
      </c>
      <c r="O28" t="s">
        <v>44</v>
      </c>
      <c r="Q28">
        <f ca="1">Q29-10</f>
        <v>1997</v>
      </c>
      <c r="R28">
        <f ca="1">Q29-1</f>
        <v>2006</v>
      </c>
      <c r="S28" t="s">
        <v>45</v>
      </c>
      <c r="T28">
        <v>14</v>
      </c>
      <c r="U28" t="s">
        <v>46</v>
      </c>
      <c r="V28" t="str">
        <f t="shared" si="7"/>
        <v/>
      </c>
      <c r="W28" t="str">
        <f t="shared" si="8"/>
        <v/>
      </c>
      <c r="X28" t="str">
        <f t="shared" si="9"/>
        <v/>
      </c>
      <c r="Z28" s="72">
        <f t="shared" ca="1" si="10"/>
        <v>2006</v>
      </c>
      <c r="AA28" s="72" t="str">
        <f t="shared" si="11"/>
        <v>leer</v>
      </c>
    </row>
    <row r="29" spans="1:27" x14ac:dyDescent="0.25">
      <c r="A29" s="6"/>
      <c r="B29" s="6"/>
      <c r="C29" s="30"/>
      <c r="D29" s="7"/>
      <c r="E29" s="6"/>
      <c r="F29" s="9"/>
      <c r="G29" s="31"/>
      <c r="H29" s="67"/>
      <c r="I29" s="10" t="str">
        <f t="shared" si="0"/>
        <v/>
      </c>
      <c r="J29" s="12" t="str">
        <f>IF(ISBLANK(F29),"",IF(AND(G29&gt;2540000,G29&lt;2540100),0,IF(F29="1,5 km",7,IF(F29="5 km",13,IF(F29="10 km",13,)))))</f>
        <v/>
      </c>
      <c r="L29" t="b">
        <f t="shared" si="1"/>
        <v>0</v>
      </c>
      <c r="M29">
        <f ca="1">M30-2</f>
        <v>2007</v>
      </c>
      <c r="N29">
        <f ca="1">M29+1</f>
        <v>2008</v>
      </c>
      <c r="O29" t="s">
        <v>47</v>
      </c>
      <c r="Q29">
        <f ca="1">Q30-2</f>
        <v>2007</v>
      </c>
      <c r="R29">
        <f ca="1">Q29+1</f>
        <v>2008</v>
      </c>
      <c r="S29" t="s">
        <v>48</v>
      </c>
      <c r="T29">
        <v>15</v>
      </c>
      <c r="U29" t="s">
        <v>49</v>
      </c>
      <c r="V29" t="str">
        <f t="shared" si="7"/>
        <v/>
      </c>
      <c r="W29" t="str">
        <f t="shared" si="8"/>
        <v/>
      </c>
      <c r="X29" t="str">
        <f t="shared" si="9"/>
        <v/>
      </c>
      <c r="Z29" s="72">
        <f t="shared" ca="1" si="10"/>
        <v>2005</v>
      </c>
      <c r="AA29" s="72" t="str">
        <f t="shared" si="11"/>
        <v>leer</v>
      </c>
    </row>
    <row r="30" spans="1:27" x14ac:dyDescent="0.25">
      <c r="A30" s="6"/>
      <c r="B30" s="6"/>
      <c r="C30" s="30"/>
      <c r="D30" s="7"/>
      <c r="E30" s="6"/>
      <c r="F30" s="9"/>
      <c r="G30" s="31"/>
      <c r="H30" s="67"/>
      <c r="I30" s="10" t="str">
        <f t="shared" si="0"/>
        <v/>
      </c>
      <c r="J30" s="12" t="str">
        <f t="shared" ref="J30:J63" si="12">IF(ISBLANK(F30),"",IF(AND(G30&gt;2540000,G30&lt;2540100),0,IF(F30="1,5 km",7,IF(F30="5 km",13,IF(F30="10 km",13,)))))</f>
        <v/>
      </c>
      <c r="L30" t="b">
        <f t="shared" si="1"/>
        <v>0</v>
      </c>
      <c r="M30">
        <f ca="1">M31-2</f>
        <v>2009</v>
      </c>
      <c r="N30">
        <f ca="1">M30+1</f>
        <v>2010</v>
      </c>
      <c r="O30" t="s">
        <v>50</v>
      </c>
      <c r="Q30">
        <f ca="1">Q31-2</f>
        <v>2009</v>
      </c>
      <c r="R30">
        <f ca="1">Q30+1</f>
        <v>2010</v>
      </c>
      <c r="S30" t="s">
        <v>51</v>
      </c>
      <c r="T30">
        <v>16</v>
      </c>
      <c r="U30" t="s">
        <v>52</v>
      </c>
      <c r="V30" t="str">
        <f t="shared" si="7"/>
        <v/>
      </c>
      <c r="W30" t="str">
        <f t="shared" si="8"/>
        <v/>
      </c>
      <c r="X30" t="str">
        <f t="shared" si="9"/>
        <v/>
      </c>
      <c r="Z30" s="72">
        <f t="shared" ca="1" si="10"/>
        <v>2004</v>
      </c>
      <c r="AA30" s="72" t="str">
        <f t="shared" si="11"/>
        <v>leer</v>
      </c>
    </row>
    <row r="31" spans="1:27" x14ac:dyDescent="0.25">
      <c r="A31" s="6"/>
      <c r="B31" s="6"/>
      <c r="C31" s="30"/>
      <c r="D31" s="7"/>
      <c r="E31" s="6"/>
      <c r="F31" s="9"/>
      <c r="G31" s="31"/>
      <c r="H31" s="67"/>
      <c r="I31" s="10" t="str">
        <f t="shared" si="0"/>
        <v/>
      </c>
      <c r="J31" s="12" t="str">
        <f t="shared" si="12"/>
        <v/>
      </c>
      <c r="L31" t="b">
        <f t="shared" si="1"/>
        <v>0</v>
      </c>
      <c r="M31">
        <f t="shared" ref="M31:M38" ca="1" si="13">M32-1</f>
        <v>2011</v>
      </c>
      <c r="N31">
        <f ca="1">M31</f>
        <v>2011</v>
      </c>
      <c r="O31" t="s">
        <v>53</v>
      </c>
      <c r="Q31">
        <f t="shared" ref="Q31:Q38" ca="1" si="14">Q32-1</f>
        <v>2011</v>
      </c>
      <c r="R31">
        <f ca="1">Q31</f>
        <v>2011</v>
      </c>
      <c r="S31" t="s">
        <v>54</v>
      </c>
      <c r="T31">
        <v>17</v>
      </c>
      <c r="U31" t="s">
        <v>55</v>
      </c>
      <c r="V31" t="str">
        <f t="shared" si="7"/>
        <v/>
      </c>
      <c r="W31" t="str">
        <f t="shared" si="8"/>
        <v/>
      </c>
      <c r="X31" t="str">
        <f t="shared" si="9"/>
        <v/>
      </c>
      <c r="Z31" s="72">
        <f t="shared" ca="1" si="10"/>
        <v>2003</v>
      </c>
      <c r="AA31" s="72" t="str">
        <f t="shared" si="11"/>
        <v>leer</v>
      </c>
    </row>
    <row r="32" spans="1:27" x14ac:dyDescent="0.25">
      <c r="A32" s="6"/>
      <c r="B32" s="6"/>
      <c r="C32" s="30"/>
      <c r="D32" s="7"/>
      <c r="E32" s="6"/>
      <c r="F32" s="9"/>
      <c r="G32" s="31"/>
      <c r="H32" s="67"/>
      <c r="I32" s="10" t="str">
        <f t="shared" si="0"/>
        <v/>
      </c>
      <c r="J32" s="12" t="str">
        <f t="shared" si="12"/>
        <v/>
      </c>
      <c r="L32" t="b">
        <f t="shared" si="1"/>
        <v>0</v>
      </c>
      <c r="M32">
        <f t="shared" ca="1" si="13"/>
        <v>2012</v>
      </c>
      <c r="N32">
        <f t="shared" ref="N32:N40" ca="1" si="15">M32</f>
        <v>2012</v>
      </c>
      <c r="O32" t="s">
        <v>56</v>
      </c>
      <c r="Q32">
        <f t="shared" ca="1" si="14"/>
        <v>2012</v>
      </c>
      <c r="R32">
        <f t="shared" ref="R32:R40" ca="1" si="16">Q32</f>
        <v>2012</v>
      </c>
      <c r="S32" t="s">
        <v>55</v>
      </c>
      <c r="T32">
        <v>18</v>
      </c>
      <c r="U32" t="s">
        <v>56</v>
      </c>
      <c r="V32" t="str">
        <f t="shared" si="7"/>
        <v/>
      </c>
      <c r="W32" t="str">
        <f t="shared" si="8"/>
        <v/>
      </c>
      <c r="X32" t="str">
        <f t="shared" si="9"/>
        <v/>
      </c>
      <c r="Z32" s="72">
        <f t="shared" ca="1" si="10"/>
        <v>2002</v>
      </c>
      <c r="AA32" s="72" t="str">
        <f t="shared" si="11"/>
        <v>leer</v>
      </c>
    </row>
    <row r="33" spans="1:27" x14ac:dyDescent="0.25">
      <c r="A33" s="6"/>
      <c r="B33" s="6"/>
      <c r="C33" s="30"/>
      <c r="D33" s="7"/>
      <c r="E33" s="6"/>
      <c r="F33" s="9"/>
      <c r="G33" s="31"/>
      <c r="H33" s="67"/>
      <c r="I33" s="10" t="str">
        <f t="shared" si="0"/>
        <v/>
      </c>
      <c r="J33" s="12" t="str">
        <f t="shared" si="12"/>
        <v/>
      </c>
      <c r="L33" t="b">
        <f t="shared" si="1"/>
        <v>0</v>
      </c>
      <c r="M33">
        <f t="shared" ca="1" si="13"/>
        <v>2013</v>
      </c>
      <c r="N33">
        <f t="shared" ca="1" si="15"/>
        <v>2013</v>
      </c>
      <c r="O33" t="s">
        <v>52</v>
      </c>
      <c r="Q33">
        <f t="shared" ca="1" si="14"/>
        <v>2013</v>
      </c>
      <c r="R33">
        <f t="shared" ca="1" si="16"/>
        <v>2013</v>
      </c>
      <c r="S33" t="s">
        <v>49</v>
      </c>
      <c r="T33">
        <v>19</v>
      </c>
      <c r="U33" t="s">
        <v>54</v>
      </c>
      <c r="V33" t="str">
        <f t="shared" si="7"/>
        <v/>
      </c>
      <c r="W33" t="str">
        <f t="shared" si="8"/>
        <v/>
      </c>
      <c r="X33" t="str">
        <f t="shared" si="9"/>
        <v/>
      </c>
      <c r="Z33" s="72">
        <f t="shared" ca="1" si="10"/>
        <v>2001</v>
      </c>
      <c r="AA33" s="72" t="str">
        <f t="shared" si="11"/>
        <v>leer</v>
      </c>
    </row>
    <row r="34" spans="1:27" x14ac:dyDescent="0.25">
      <c r="A34" s="6"/>
      <c r="B34" s="6"/>
      <c r="C34" s="30"/>
      <c r="D34" s="7"/>
      <c r="E34" s="6"/>
      <c r="F34" s="9"/>
      <c r="G34" s="31"/>
      <c r="H34" s="67"/>
      <c r="I34" s="10" t="str">
        <f t="shared" si="0"/>
        <v/>
      </c>
      <c r="J34" s="12" t="str">
        <f t="shared" si="12"/>
        <v/>
      </c>
      <c r="L34" t="b">
        <f t="shared" si="1"/>
        <v>0</v>
      </c>
      <c r="M34">
        <f t="shared" ca="1" si="13"/>
        <v>2014</v>
      </c>
      <c r="N34">
        <f t="shared" ca="1" si="15"/>
        <v>2014</v>
      </c>
      <c r="O34" t="s">
        <v>46</v>
      </c>
      <c r="Q34">
        <f t="shared" ca="1" si="14"/>
        <v>2014</v>
      </c>
      <c r="R34">
        <f t="shared" ca="1" si="16"/>
        <v>2014</v>
      </c>
      <c r="S34" t="s">
        <v>43</v>
      </c>
      <c r="T34">
        <v>20</v>
      </c>
      <c r="U34" t="s">
        <v>53</v>
      </c>
      <c r="V34" t="str">
        <f t="shared" si="7"/>
        <v/>
      </c>
      <c r="W34" t="str">
        <f t="shared" si="8"/>
        <v/>
      </c>
      <c r="X34" t="str">
        <f t="shared" si="9"/>
        <v/>
      </c>
      <c r="Z34" s="72">
        <f t="shared" ca="1" si="10"/>
        <v>2000</v>
      </c>
      <c r="AA34" s="72" t="str">
        <f t="shared" si="11"/>
        <v>leer</v>
      </c>
    </row>
    <row r="35" spans="1:27" x14ac:dyDescent="0.25">
      <c r="A35" s="6"/>
      <c r="B35" s="6"/>
      <c r="C35" s="30">
        <v>2010</v>
      </c>
      <c r="D35" s="7" t="s">
        <v>76</v>
      </c>
      <c r="E35" s="6"/>
      <c r="F35" s="9" t="s">
        <v>78</v>
      </c>
      <c r="G35" s="31"/>
      <c r="H35" s="67"/>
      <c r="I35" s="10" t="str">
        <f t="shared" ca="1" si="0"/>
        <v>MJU18</v>
      </c>
      <c r="J35" s="12">
        <f t="shared" si="12"/>
        <v>13</v>
      </c>
      <c r="L35" t="str">
        <f t="shared" si="1"/>
        <v>5S</v>
      </c>
      <c r="M35">
        <f t="shared" ca="1" si="13"/>
        <v>2015</v>
      </c>
      <c r="N35">
        <f t="shared" ca="1" si="15"/>
        <v>2015</v>
      </c>
      <c r="O35" t="s">
        <v>40</v>
      </c>
      <c r="Q35">
        <f t="shared" ca="1" si="14"/>
        <v>2015</v>
      </c>
      <c r="R35">
        <f t="shared" ca="1" si="16"/>
        <v>2015</v>
      </c>
      <c r="S35" t="s">
        <v>37</v>
      </c>
      <c r="T35">
        <v>21</v>
      </c>
      <c r="U35" t="s">
        <v>51</v>
      </c>
      <c r="V35" t="str">
        <f t="shared" si="7"/>
        <v/>
      </c>
      <c r="W35" t="str">
        <f t="shared" si="8"/>
        <v>5 km</v>
      </c>
      <c r="X35" t="str">
        <f t="shared" si="9"/>
        <v>10 km</v>
      </c>
      <c r="Z35" s="72">
        <f t="shared" ca="1" si="10"/>
        <v>1999</v>
      </c>
      <c r="AA35" s="72">
        <f t="shared" si="11"/>
        <v>4</v>
      </c>
    </row>
    <row r="36" spans="1:27" x14ac:dyDescent="0.25">
      <c r="A36" s="6"/>
      <c r="B36" s="6"/>
      <c r="C36" s="30"/>
      <c r="D36" s="7"/>
      <c r="E36" s="6"/>
      <c r="F36" s="9"/>
      <c r="G36" s="31"/>
      <c r="H36" s="67"/>
      <c r="I36" s="10" t="str">
        <f t="shared" si="0"/>
        <v/>
      </c>
      <c r="J36" s="12" t="str">
        <f t="shared" si="12"/>
        <v/>
      </c>
      <c r="L36" t="b">
        <f t="shared" si="1"/>
        <v>0</v>
      </c>
      <c r="M36">
        <f t="shared" ca="1" si="13"/>
        <v>2016</v>
      </c>
      <c r="N36">
        <f t="shared" ca="1" si="15"/>
        <v>2016</v>
      </c>
      <c r="O36" t="s">
        <v>34</v>
      </c>
      <c r="Q36">
        <f t="shared" ca="1" si="14"/>
        <v>2016</v>
      </c>
      <c r="R36">
        <f t="shared" ca="1" si="16"/>
        <v>2016</v>
      </c>
      <c r="S36" t="s">
        <v>31</v>
      </c>
      <c r="T36">
        <v>22</v>
      </c>
      <c r="U36" t="s">
        <v>50</v>
      </c>
      <c r="V36" t="str">
        <f t="shared" si="7"/>
        <v/>
      </c>
      <c r="W36" t="str">
        <f t="shared" si="8"/>
        <v/>
      </c>
      <c r="X36" t="str">
        <f t="shared" si="9"/>
        <v/>
      </c>
      <c r="Z36" s="72">
        <f t="shared" ca="1" si="10"/>
        <v>1998</v>
      </c>
      <c r="AA36" s="72" t="str">
        <f t="shared" si="11"/>
        <v>leer</v>
      </c>
    </row>
    <row r="37" spans="1:27" x14ac:dyDescent="0.25">
      <c r="A37" s="6"/>
      <c r="B37" s="6"/>
      <c r="C37" s="30"/>
      <c r="D37" s="7"/>
      <c r="E37" s="6"/>
      <c r="F37" s="9"/>
      <c r="G37" s="31"/>
      <c r="H37" s="67"/>
      <c r="I37" s="10" t="str">
        <f t="shared" si="0"/>
        <v/>
      </c>
      <c r="J37" s="12" t="str">
        <f t="shared" si="12"/>
        <v/>
      </c>
      <c r="L37" t="b">
        <f t="shared" si="1"/>
        <v>0</v>
      </c>
      <c r="M37">
        <f t="shared" ca="1" si="13"/>
        <v>2017</v>
      </c>
      <c r="N37">
        <f t="shared" ca="1" si="15"/>
        <v>2017</v>
      </c>
      <c r="O37" t="s">
        <v>29</v>
      </c>
      <c r="Q37">
        <f t="shared" ca="1" si="14"/>
        <v>2017</v>
      </c>
      <c r="R37">
        <f t="shared" ca="1" si="16"/>
        <v>2017</v>
      </c>
      <c r="S37" t="s">
        <v>26</v>
      </c>
      <c r="T37">
        <v>23</v>
      </c>
      <c r="U37" t="s">
        <v>48</v>
      </c>
      <c r="V37" t="str">
        <f t="shared" si="7"/>
        <v/>
      </c>
      <c r="W37" t="str">
        <f t="shared" si="8"/>
        <v/>
      </c>
      <c r="X37" t="str">
        <f t="shared" si="9"/>
        <v/>
      </c>
      <c r="Z37" s="72">
        <f t="shared" ca="1" si="10"/>
        <v>1997</v>
      </c>
      <c r="AA37" s="72" t="str">
        <f t="shared" si="11"/>
        <v>leer</v>
      </c>
    </row>
    <row r="38" spans="1:27" x14ac:dyDescent="0.25">
      <c r="A38" s="6"/>
      <c r="B38" s="6"/>
      <c r="C38" s="30"/>
      <c r="D38" s="7"/>
      <c r="E38" s="6"/>
      <c r="F38" s="9"/>
      <c r="G38" s="31"/>
      <c r="H38" s="67"/>
      <c r="I38" s="10" t="str">
        <f t="shared" si="0"/>
        <v/>
      </c>
      <c r="J38" s="12" t="str">
        <f t="shared" si="12"/>
        <v/>
      </c>
      <c r="L38" t="b">
        <f t="shared" si="1"/>
        <v>0</v>
      </c>
      <c r="M38">
        <f t="shared" ca="1" si="13"/>
        <v>2018</v>
      </c>
      <c r="N38">
        <f t="shared" ca="1" si="15"/>
        <v>2018</v>
      </c>
      <c r="O38" t="s">
        <v>23</v>
      </c>
      <c r="Q38">
        <f t="shared" ca="1" si="14"/>
        <v>2018</v>
      </c>
      <c r="R38">
        <f t="shared" ca="1" si="16"/>
        <v>2018</v>
      </c>
      <c r="S38" t="s">
        <v>20</v>
      </c>
      <c r="T38">
        <v>24</v>
      </c>
      <c r="U38" t="s">
        <v>47</v>
      </c>
      <c r="V38" t="str">
        <f t="shared" si="7"/>
        <v/>
      </c>
      <c r="W38" t="str">
        <f t="shared" si="8"/>
        <v/>
      </c>
      <c r="X38" t="str">
        <f t="shared" si="9"/>
        <v/>
      </c>
      <c r="Z38" s="72">
        <f t="shared" ca="1" si="10"/>
        <v>1996</v>
      </c>
      <c r="AA38" s="72" t="str">
        <f t="shared" si="11"/>
        <v>leer</v>
      </c>
    </row>
    <row r="39" spans="1:27" x14ac:dyDescent="0.25">
      <c r="A39" s="6"/>
      <c r="B39" s="6"/>
      <c r="C39" s="30"/>
      <c r="D39" s="7"/>
      <c r="E39" s="6"/>
      <c r="F39" s="9"/>
      <c r="G39" s="31"/>
      <c r="H39" s="67"/>
      <c r="I39" s="10" t="str">
        <f t="shared" si="0"/>
        <v/>
      </c>
      <c r="J39" s="12" t="str">
        <f t="shared" si="12"/>
        <v/>
      </c>
      <c r="L39" t="b">
        <f t="shared" si="1"/>
        <v>0</v>
      </c>
      <c r="M39">
        <f ca="1">M40-1</f>
        <v>2019</v>
      </c>
      <c r="N39">
        <f t="shared" ca="1" si="15"/>
        <v>2019</v>
      </c>
      <c r="O39" t="s">
        <v>23</v>
      </c>
      <c r="Q39">
        <f ca="1">Q40-1</f>
        <v>2019</v>
      </c>
      <c r="R39">
        <f t="shared" ca="1" si="16"/>
        <v>2019</v>
      </c>
      <c r="S39" t="s">
        <v>20</v>
      </c>
      <c r="T39">
        <v>25</v>
      </c>
      <c r="U39" t="s">
        <v>45</v>
      </c>
      <c r="V39" t="str">
        <f t="shared" si="7"/>
        <v/>
      </c>
      <c r="W39" t="str">
        <f t="shared" si="8"/>
        <v/>
      </c>
      <c r="X39" t="str">
        <f t="shared" si="9"/>
        <v/>
      </c>
      <c r="Z39" s="72">
        <f t="shared" ca="1" si="10"/>
        <v>1995</v>
      </c>
      <c r="AA39" s="72" t="str">
        <f t="shared" si="11"/>
        <v>leer</v>
      </c>
    </row>
    <row r="40" spans="1:27" x14ac:dyDescent="0.25">
      <c r="A40" s="6"/>
      <c r="B40" s="6"/>
      <c r="C40" s="30"/>
      <c r="D40" s="7"/>
      <c r="E40" s="6"/>
      <c r="F40" s="9"/>
      <c r="G40" s="31"/>
      <c r="H40" s="67"/>
      <c r="I40" s="10" t="str">
        <f t="shared" si="0"/>
        <v/>
      </c>
      <c r="J40" s="12" t="str">
        <f t="shared" si="12"/>
        <v/>
      </c>
      <c r="L40" t="b">
        <f t="shared" si="1"/>
        <v>0</v>
      </c>
      <c r="M40">
        <f ca="1">M14-6</f>
        <v>2020</v>
      </c>
      <c r="N40">
        <f t="shared" ca="1" si="15"/>
        <v>2020</v>
      </c>
      <c r="Q40">
        <f ca="1">Q14-6</f>
        <v>2020</v>
      </c>
      <c r="R40">
        <f t="shared" ca="1" si="16"/>
        <v>2020</v>
      </c>
      <c r="T40">
        <v>26</v>
      </c>
      <c r="U40" t="s">
        <v>44</v>
      </c>
      <c r="V40" t="str">
        <f t="shared" si="7"/>
        <v/>
      </c>
      <c r="W40" t="str">
        <f t="shared" si="8"/>
        <v/>
      </c>
      <c r="X40" t="str">
        <f t="shared" si="9"/>
        <v/>
      </c>
      <c r="Z40" s="72">
        <f t="shared" ca="1" si="10"/>
        <v>1994</v>
      </c>
      <c r="AA40" s="72" t="str">
        <f t="shared" si="11"/>
        <v>leer</v>
      </c>
    </row>
    <row r="41" spans="1:27" x14ac:dyDescent="0.25">
      <c r="A41" s="6"/>
      <c r="B41" s="6"/>
      <c r="C41" s="30"/>
      <c r="D41" s="7"/>
      <c r="E41" s="6"/>
      <c r="F41" s="9"/>
      <c r="G41" s="31"/>
      <c r="H41" s="67"/>
      <c r="I41" s="10" t="str">
        <f t="shared" si="0"/>
        <v/>
      </c>
      <c r="J41" s="12" t="str">
        <f t="shared" si="12"/>
        <v/>
      </c>
      <c r="L41" t="b">
        <f t="shared" si="1"/>
        <v>0</v>
      </c>
      <c r="T41">
        <v>27</v>
      </c>
      <c r="U41" t="s">
        <v>42</v>
      </c>
      <c r="V41" t="str">
        <f t="shared" si="7"/>
        <v/>
      </c>
      <c r="W41" t="str">
        <f t="shared" si="8"/>
        <v/>
      </c>
      <c r="X41" t="str">
        <f t="shared" si="9"/>
        <v/>
      </c>
      <c r="Z41" s="72">
        <f t="shared" ca="1" si="10"/>
        <v>1993</v>
      </c>
      <c r="AA41" s="72" t="str">
        <f t="shared" si="11"/>
        <v>leer</v>
      </c>
    </row>
    <row r="42" spans="1:27" x14ac:dyDescent="0.25">
      <c r="A42" s="6"/>
      <c r="B42" s="6"/>
      <c r="C42" s="30"/>
      <c r="D42" s="7"/>
      <c r="E42" s="6"/>
      <c r="F42" s="9"/>
      <c r="G42" s="31"/>
      <c r="H42" s="67"/>
      <c r="I42" s="10" t="str">
        <f t="shared" si="0"/>
        <v/>
      </c>
      <c r="J42" s="12" t="str">
        <f t="shared" si="12"/>
        <v/>
      </c>
      <c r="L42" t="b">
        <f t="shared" si="1"/>
        <v>0</v>
      </c>
      <c r="T42">
        <v>28</v>
      </c>
      <c r="U42" t="s">
        <v>41</v>
      </c>
      <c r="V42" t="str">
        <f t="shared" si="7"/>
        <v/>
      </c>
      <c r="W42" t="str">
        <f t="shared" si="8"/>
        <v/>
      </c>
      <c r="X42" t="str">
        <f t="shared" si="9"/>
        <v/>
      </c>
      <c r="Z42" s="72">
        <f t="shared" ca="1" si="10"/>
        <v>1992</v>
      </c>
      <c r="AA42" s="72" t="str">
        <f t="shared" si="11"/>
        <v>leer</v>
      </c>
    </row>
    <row r="43" spans="1:27" x14ac:dyDescent="0.25">
      <c r="A43" s="6"/>
      <c r="B43" s="6"/>
      <c r="C43" s="30"/>
      <c r="D43" s="7"/>
      <c r="E43" s="6"/>
      <c r="F43" s="9"/>
      <c r="G43" s="31"/>
      <c r="H43" s="67"/>
      <c r="I43" s="10" t="str">
        <f t="shared" si="0"/>
        <v/>
      </c>
      <c r="J43" s="12" t="str">
        <f t="shared" si="12"/>
        <v/>
      </c>
      <c r="L43" t="b">
        <f t="shared" si="1"/>
        <v>0</v>
      </c>
      <c r="T43">
        <v>29</v>
      </c>
      <c r="U43" t="s">
        <v>39</v>
      </c>
      <c r="V43" t="str">
        <f t="shared" si="7"/>
        <v/>
      </c>
      <c r="W43" t="str">
        <f t="shared" si="8"/>
        <v/>
      </c>
      <c r="X43" t="str">
        <f t="shared" si="9"/>
        <v/>
      </c>
      <c r="Z43" s="72">
        <f t="shared" ca="1" si="10"/>
        <v>1991</v>
      </c>
      <c r="AA43" s="72" t="str">
        <f t="shared" si="11"/>
        <v>leer</v>
      </c>
    </row>
    <row r="44" spans="1:27" x14ac:dyDescent="0.25">
      <c r="A44" s="6"/>
      <c r="B44" s="6"/>
      <c r="C44" s="30"/>
      <c r="D44" s="7"/>
      <c r="E44" s="6"/>
      <c r="F44" s="9"/>
      <c r="G44" s="31"/>
      <c r="H44" s="67"/>
      <c r="I44" s="10" t="str">
        <f t="shared" si="0"/>
        <v/>
      </c>
      <c r="J44" s="12" t="str">
        <f t="shared" si="12"/>
        <v/>
      </c>
      <c r="L44" t="b">
        <f t="shared" si="1"/>
        <v>0</v>
      </c>
      <c r="T44">
        <v>30</v>
      </c>
      <c r="U44" t="s">
        <v>38</v>
      </c>
      <c r="V44" t="str">
        <f t="shared" si="7"/>
        <v/>
      </c>
      <c r="W44" t="str">
        <f t="shared" si="8"/>
        <v/>
      </c>
      <c r="X44" t="str">
        <f t="shared" si="9"/>
        <v/>
      </c>
      <c r="Z44" s="72">
        <f t="shared" ca="1" si="10"/>
        <v>1990</v>
      </c>
      <c r="AA44" s="72" t="str">
        <f t="shared" si="11"/>
        <v>leer</v>
      </c>
    </row>
    <row r="45" spans="1:27" x14ac:dyDescent="0.25">
      <c r="A45" s="6"/>
      <c r="B45" s="6"/>
      <c r="C45" s="30"/>
      <c r="D45" s="7"/>
      <c r="E45" s="6"/>
      <c r="F45" s="9"/>
      <c r="G45" s="31"/>
      <c r="H45" s="67"/>
      <c r="I45" s="10" t="str">
        <f t="shared" si="0"/>
        <v/>
      </c>
      <c r="J45" s="12" t="str">
        <f t="shared" si="12"/>
        <v/>
      </c>
      <c r="L45" t="b">
        <f t="shared" si="1"/>
        <v>0</v>
      </c>
      <c r="T45">
        <v>31</v>
      </c>
      <c r="U45" t="s">
        <v>36</v>
      </c>
      <c r="V45" t="str">
        <f t="shared" si="7"/>
        <v/>
      </c>
      <c r="W45" t="str">
        <f t="shared" si="8"/>
        <v/>
      </c>
      <c r="X45" t="str">
        <f t="shared" si="9"/>
        <v/>
      </c>
      <c r="Z45" s="72">
        <f t="shared" ca="1" si="10"/>
        <v>1989</v>
      </c>
      <c r="AA45" s="72" t="str">
        <f t="shared" si="11"/>
        <v>leer</v>
      </c>
    </row>
    <row r="46" spans="1:27" x14ac:dyDescent="0.25">
      <c r="A46" s="6"/>
      <c r="B46" s="6"/>
      <c r="C46" s="30"/>
      <c r="D46" s="7"/>
      <c r="E46" s="6"/>
      <c r="F46" s="9"/>
      <c r="G46" s="31"/>
      <c r="H46" s="67"/>
      <c r="I46" s="10" t="str">
        <f t="shared" si="0"/>
        <v/>
      </c>
      <c r="J46" s="12" t="str">
        <f t="shared" si="12"/>
        <v/>
      </c>
      <c r="L46" t="b">
        <f t="shared" si="1"/>
        <v>0</v>
      </c>
      <c r="T46">
        <v>32</v>
      </c>
      <c r="U46" t="s">
        <v>35</v>
      </c>
      <c r="V46" t="str">
        <f t="shared" si="7"/>
        <v/>
      </c>
      <c r="W46" t="str">
        <f t="shared" si="8"/>
        <v/>
      </c>
      <c r="X46" t="str">
        <f t="shared" si="9"/>
        <v/>
      </c>
      <c r="Z46" s="72">
        <f t="shared" ca="1" si="10"/>
        <v>1988</v>
      </c>
      <c r="AA46" s="72" t="str">
        <f t="shared" si="11"/>
        <v>leer</v>
      </c>
    </row>
    <row r="47" spans="1:27" x14ac:dyDescent="0.25">
      <c r="A47" s="6"/>
      <c r="B47" s="6"/>
      <c r="C47" s="30"/>
      <c r="D47" s="7"/>
      <c r="E47" s="6"/>
      <c r="F47" s="9"/>
      <c r="G47" s="31"/>
      <c r="H47" s="67"/>
      <c r="I47" s="10" t="str">
        <f t="shared" ref="I47:I63" si="17">IF(OR(ISBLANK(C47),ISBLANK(D47)),"",IF(D47="m",VLOOKUP(C47,$M$15:$O$40,3,TRUE),IF(D47="w",VLOOKUP(C47,$Q$15:$S$40,3,TRUE))))</f>
        <v/>
      </c>
      <c r="J47" s="12" t="str">
        <f t="shared" si="12"/>
        <v/>
      </c>
      <c r="L47" t="b">
        <f t="shared" ref="L47:L63" si="18">IF(F47="1,5 km","1S5",IF(F47="5 km","5S",IF(F47="10 km","10S")))</f>
        <v>0</v>
      </c>
      <c r="T47">
        <v>33</v>
      </c>
      <c r="U47" t="s">
        <v>33</v>
      </c>
      <c r="V47" t="str">
        <f t="shared" si="7"/>
        <v/>
      </c>
      <c r="W47" t="str">
        <f t="shared" si="8"/>
        <v/>
      </c>
      <c r="X47" t="str">
        <f t="shared" si="9"/>
        <v/>
      </c>
      <c r="Z47" s="72">
        <f t="shared" ca="1" si="10"/>
        <v>1987</v>
      </c>
      <c r="AA47" s="72" t="str">
        <f t="shared" si="11"/>
        <v>leer</v>
      </c>
    </row>
    <row r="48" spans="1:27" x14ac:dyDescent="0.25">
      <c r="A48" s="6"/>
      <c r="B48" s="6"/>
      <c r="C48" s="30"/>
      <c r="D48" s="7"/>
      <c r="E48" s="6"/>
      <c r="F48" s="9"/>
      <c r="G48" s="31"/>
      <c r="H48" s="67"/>
      <c r="I48" s="10" t="str">
        <f t="shared" si="17"/>
        <v/>
      </c>
      <c r="J48" s="12" t="str">
        <f t="shared" si="12"/>
        <v/>
      </c>
      <c r="L48" t="b">
        <f t="shared" si="18"/>
        <v>0</v>
      </c>
      <c r="T48">
        <v>34</v>
      </c>
      <c r="U48" t="s">
        <v>32</v>
      </c>
      <c r="V48" t="str">
        <f t="shared" si="7"/>
        <v/>
      </c>
      <c r="W48" t="str">
        <f t="shared" si="8"/>
        <v/>
      </c>
      <c r="X48" t="str">
        <f t="shared" si="9"/>
        <v/>
      </c>
      <c r="Z48" s="72">
        <f t="shared" ca="1" si="10"/>
        <v>1986</v>
      </c>
      <c r="AA48" s="72" t="str">
        <f t="shared" si="11"/>
        <v>leer</v>
      </c>
    </row>
    <row r="49" spans="1:27" x14ac:dyDescent="0.25">
      <c r="A49" s="6"/>
      <c r="B49" s="6"/>
      <c r="C49" s="30"/>
      <c r="D49" s="7"/>
      <c r="E49" s="6"/>
      <c r="F49" s="9"/>
      <c r="G49" s="31"/>
      <c r="H49" s="67"/>
      <c r="I49" s="10" t="str">
        <f t="shared" si="17"/>
        <v/>
      </c>
      <c r="J49" s="12" t="str">
        <f t="shared" si="12"/>
        <v/>
      </c>
      <c r="L49" t="b">
        <f t="shared" si="18"/>
        <v>0</v>
      </c>
      <c r="T49">
        <v>35</v>
      </c>
      <c r="U49" t="s">
        <v>30</v>
      </c>
      <c r="V49" t="str">
        <f t="shared" si="7"/>
        <v/>
      </c>
      <c r="W49" t="str">
        <f t="shared" si="8"/>
        <v/>
      </c>
      <c r="X49" t="str">
        <f t="shared" si="9"/>
        <v/>
      </c>
      <c r="Z49" s="72">
        <f t="shared" ca="1" si="10"/>
        <v>1985</v>
      </c>
      <c r="AA49" s="72" t="str">
        <f t="shared" si="11"/>
        <v>leer</v>
      </c>
    </row>
    <row r="50" spans="1:27" x14ac:dyDescent="0.25">
      <c r="A50" s="6"/>
      <c r="B50" s="6"/>
      <c r="C50" s="30"/>
      <c r="D50" s="7"/>
      <c r="E50" s="6"/>
      <c r="F50" s="9"/>
      <c r="G50" s="31"/>
      <c r="H50" s="67"/>
      <c r="I50" s="10" t="str">
        <f t="shared" si="17"/>
        <v/>
      </c>
      <c r="J50" s="12" t="str">
        <f t="shared" si="12"/>
        <v/>
      </c>
      <c r="L50" t="b">
        <f t="shared" si="18"/>
        <v>0</v>
      </c>
      <c r="T50">
        <v>36</v>
      </c>
      <c r="U50" t="s">
        <v>5</v>
      </c>
      <c r="V50" t="str">
        <f t="shared" si="7"/>
        <v/>
      </c>
      <c r="W50" t="str">
        <f t="shared" si="8"/>
        <v/>
      </c>
      <c r="X50" t="str">
        <f t="shared" si="9"/>
        <v/>
      </c>
      <c r="Z50" s="72">
        <f t="shared" ca="1" si="10"/>
        <v>1984</v>
      </c>
      <c r="AA50" s="72" t="str">
        <f t="shared" si="11"/>
        <v>leer</v>
      </c>
    </row>
    <row r="51" spans="1:27" x14ac:dyDescent="0.25">
      <c r="A51" s="6"/>
      <c r="B51" s="6"/>
      <c r="C51" s="30"/>
      <c r="D51" s="7"/>
      <c r="E51" s="6"/>
      <c r="F51" s="9"/>
      <c r="G51" s="31"/>
      <c r="H51" s="67"/>
      <c r="I51" s="10" t="str">
        <f t="shared" si="17"/>
        <v/>
      </c>
      <c r="J51" s="12" t="str">
        <f t="shared" si="12"/>
        <v/>
      </c>
      <c r="L51" t="b">
        <f t="shared" si="18"/>
        <v>0</v>
      </c>
      <c r="T51">
        <v>37</v>
      </c>
      <c r="U51" t="s">
        <v>28</v>
      </c>
      <c r="V51" t="str">
        <f t="shared" si="7"/>
        <v/>
      </c>
      <c r="W51" t="str">
        <f t="shared" si="8"/>
        <v/>
      </c>
      <c r="X51" t="str">
        <f t="shared" si="9"/>
        <v/>
      </c>
      <c r="Z51" s="72">
        <f t="shared" ca="1" si="10"/>
        <v>1983</v>
      </c>
      <c r="AA51" s="72" t="str">
        <f t="shared" si="11"/>
        <v>leer</v>
      </c>
    </row>
    <row r="52" spans="1:27" x14ac:dyDescent="0.25">
      <c r="A52" s="6"/>
      <c r="B52" s="6"/>
      <c r="C52" s="30"/>
      <c r="D52" s="7"/>
      <c r="E52" s="6"/>
      <c r="F52" s="9"/>
      <c r="G52" s="31"/>
      <c r="H52" s="67"/>
      <c r="I52" s="10" t="str">
        <f t="shared" si="17"/>
        <v/>
      </c>
      <c r="J52" s="12" t="str">
        <f t="shared" si="12"/>
        <v/>
      </c>
      <c r="L52" t="b">
        <f t="shared" si="18"/>
        <v>0</v>
      </c>
      <c r="T52">
        <v>38</v>
      </c>
      <c r="U52" t="s">
        <v>27</v>
      </c>
      <c r="V52" t="str">
        <f t="shared" si="7"/>
        <v/>
      </c>
      <c r="W52" t="str">
        <f t="shared" si="8"/>
        <v/>
      </c>
      <c r="X52" t="str">
        <f t="shared" si="9"/>
        <v/>
      </c>
      <c r="Z52" s="72">
        <f t="shared" ca="1" si="10"/>
        <v>1982</v>
      </c>
      <c r="AA52" s="72" t="str">
        <f t="shared" si="11"/>
        <v>leer</v>
      </c>
    </row>
    <row r="53" spans="1:27" x14ac:dyDescent="0.25">
      <c r="A53" s="6"/>
      <c r="B53" s="6"/>
      <c r="C53" s="30"/>
      <c r="D53" s="7"/>
      <c r="E53" s="6"/>
      <c r="F53" s="9"/>
      <c r="G53" s="31"/>
      <c r="H53" s="67"/>
      <c r="I53" s="10" t="str">
        <f t="shared" si="17"/>
        <v/>
      </c>
      <c r="J53" s="12" t="str">
        <f t="shared" si="12"/>
        <v/>
      </c>
      <c r="L53" t="b">
        <f t="shared" si="18"/>
        <v>0</v>
      </c>
      <c r="T53">
        <v>39</v>
      </c>
      <c r="U53" t="s">
        <v>25</v>
      </c>
      <c r="V53" t="str">
        <f t="shared" si="7"/>
        <v/>
      </c>
      <c r="W53" t="str">
        <f t="shared" si="8"/>
        <v/>
      </c>
      <c r="X53" t="str">
        <f t="shared" si="9"/>
        <v/>
      </c>
      <c r="Z53" s="72">
        <f t="shared" ca="1" si="10"/>
        <v>1981</v>
      </c>
      <c r="AA53" s="72" t="str">
        <f t="shared" si="11"/>
        <v>leer</v>
      </c>
    </row>
    <row r="54" spans="1:27" x14ac:dyDescent="0.25">
      <c r="A54" s="6"/>
      <c r="B54" s="6"/>
      <c r="C54" s="30"/>
      <c r="D54" s="7"/>
      <c r="E54" s="6"/>
      <c r="F54" s="9"/>
      <c r="G54" s="31"/>
      <c r="H54" s="67"/>
      <c r="I54" s="10" t="str">
        <f t="shared" si="17"/>
        <v/>
      </c>
      <c r="J54" s="12" t="str">
        <f t="shared" si="12"/>
        <v/>
      </c>
      <c r="L54" t="b">
        <f t="shared" si="18"/>
        <v>0</v>
      </c>
      <c r="T54">
        <v>40</v>
      </c>
      <c r="U54" t="s">
        <v>24</v>
      </c>
      <c r="V54" t="str">
        <f t="shared" si="7"/>
        <v/>
      </c>
      <c r="W54" t="str">
        <f t="shared" si="8"/>
        <v/>
      </c>
      <c r="X54" t="str">
        <f t="shared" si="9"/>
        <v/>
      </c>
      <c r="Z54" s="72">
        <f t="shared" ca="1" si="10"/>
        <v>1980</v>
      </c>
      <c r="AA54" s="72" t="str">
        <f t="shared" si="11"/>
        <v>leer</v>
      </c>
    </row>
    <row r="55" spans="1:27" x14ac:dyDescent="0.25">
      <c r="A55" s="6"/>
      <c r="B55" s="6"/>
      <c r="C55" s="30"/>
      <c r="D55" s="7"/>
      <c r="E55" s="6"/>
      <c r="F55" s="9"/>
      <c r="G55" s="31"/>
      <c r="H55" s="67"/>
      <c r="I55" s="10" t="str">
        <f t="shared" si="17"/>
        <v/>
      </c>
      <c r="J55" s="12" t="str">
        <f t="shared" si="12"/>
        <v/>
      </c>
      <c r="L55" t="b">
        <f t="shared" si="18"/>
        <v>0</v>
      </c>
      <c r="T55">
        <v>41</v>
      </c>
      <c r="U55" t="s">
        <v>22</v>
      </c>
      <c r="V55" t="str">
        <f t="shared" si="7"/>
        <v/>
      </c>
      <c r="W55" t="str">
        <f t="shared" si="8"/>
        <v/>
      </c>
      <c r="X55" t="str">
        <f t="shared" si="9"/>
        <v/>
      </c>
      <c r="Z55" s="72">
        <f t="shared" ca="1" si="10"/>
        <v>1979</v>
      </c>
      <c r="AA55" s="72" t="str">
        <f t="shared" si="11"/>
        <v>leer</v>
      </c>
    </row>
    <row r="56" spans="1:27" x14ac:dyDescent="0.25">
      <c r="A56" s="6"/>
      <c r="B56" s="6"/>
      <c r="C56" s="30"/>
      <c r="D56" s="7"/>
      <c r="E56" s="6"/>
      <c r="F56" s="9"/>
      <c r="G56" s="31"/>
      <c r="H56" s="67"/>
      <c r="I56" s="10" t="str">
        <f t="shared" si="17"/>
        <v/>
      </c>
      <c r="J56" s="12" t="str">
        <f t="shared" si="12"/>
        <v/>
      </c>
      <c r="L56" t="b">
        <f t="shared" si="18"/>
        <v>0</v>
      </c>
      <c r="T56">
        <v>42</v>
      </c>
      <c r="U56" t="s">
        <v>21</v>
      </c>
      <c r="V56" t="str">
        <f t="shared" si="7"/>
        <v/>
      </c>
      <c r="W56" t="str">
        <f t="shared" si="8"/>
        <v/>
      </c>
      <c r="X56" t="str">
        <f t="shared" si="9"/>
        <v/>
      </c>
      <c r="Z56" s="72">
        <f t="shared" ca="1" si="10"/>
        <v>1978</v>
      </c>
      <c r="AA56" s="72" t="str">
        <f t="shared" si="11"/>
        <v>leer</v>
      </c>
    </row>
    <row r="57" spans="1:27" x14ac:dyDescent="0.25">
      <c r="A57" s="6"/>
      <c r="B57" s="6"/>
      <c r="C57" s="30"/>
      <c r="D57" s="7"/>
      <c r="E57" s="6"/>
      <c r="F57" s="9"/>
      <c r="G57" s="31"/>
      <c r="H57" s="67"/>
      <c r="I57" s="10" t="str">
        <f t="shared" si="17"/>
        <v/>
      </c>
      <c r="J57" s="12" t="str">
        <f t="shared" si="12"/>
        <v/>
      </c>
      <c r="L57" t="b">
        <f t="shared" si="18"/>
        <v>0</v>
      </c>
      <c r="T57">
        <v>43</v>
      </c>
      <c r="U57" t="s">
        <v>19</v>
      </c>
      <c r="V57" t="str">
        <f t="shared" si="7"/>
        <v/>
      </c>
      <c r="W57" t="str">
        <f t="shared" si="8"/>
        <v/>
      </c>
      <c r="X57" t="str">
        <f t="shared" si="9"/>
        <v/>
      </c>
      <c r="Z57" s="72">
        <f t="shared" ca="1" si="10"/>
        <v>1977</v>
      </c>
      <c r="AA57" s="72" t="str">
        <f t="shared" si="11"/>
        <v>leer</v>
      </c>
    </row>
    <row r="58" spans="1:27" x14ac:dyDescent="0.25">
      <c r="A58" s="6"/>
      <c r="B58" s="6"/>
      <c r="C58" s="30"/>
      <c r="D58" s="7"/>
      <c r="E58" s="6"/>
      <c r="F58" s="9"/>
      <c r="G58" s="31"/>
      <c r="H58" s="67"/>
      <c r="I58" s="10" t="str">
        <f t="shared" si="17"/>
        <v/>
      </c>
      <c r="J58" s="12" t="str">
        <f t="shared" si="12"/>
        <v/>
      </c>
      <c r="L58" t="b">
        <f t="shared" si="18"/>
        <v>0</v>
      </c>
      <c r="T58">
        <v>44</v>
      </c>
      <c r="U58" t="s">
        <v>18</v>
      </c>
      <c r="V58" t="str">
        <f t="shared" si="7"/>
        <v/>
      </c>
      <c r="W58" t="str">
        <f t="shared" si="8"/>
        <v/>
      </c>
      <c r="X58" t="str">
        <f t="shared" si="9"/>
        <v/>
      </c>
      <c r="Z58" s="72">
        <f t="shared" ca="1" si="10"/>
        <v>1976</v>
      </c>
      <c r="AA58" s="72" t="str">
        <f t="shared" si="11"/>
        <v>leer</v>
      </c>
    </row>
    <row r="59" spans="1:27" x14ac:dyDescent="0.25">
      <c r="A59" s="6"/>
      <c r="B59" s="6"/>
      <c r="C59" s="30"/>
      <c r="D59" s="7"/>
      <c r="E59" s="6"/>
      <c r="F59" s="9"/>
      <c r="G59" s="31"/>
      <c r="H59" s="67"/>
      <c r="I59" s="10" t="str">
        <f t="shared" si="17"/>
        <v/>
      </c>
      <c r="J59" s="12" t="str">
        <f t="shared" si="12"/>
        <v/>
      </c>
      <c r="L59" t="b">
        <f t="shared" si="18"/>
        <v>0</v>
      </c>
      <c r="T59">
        <v>45</v>
      </c>
      <c r="U59" t="s">
        <v>16</v>
      </c>
      <c r="V59" t="str">
        <f t="shared" si="7"/>
        <v/>
      </c>
      <c r="W59" t="str">
        <f t="shared" si="8"/>
        <v/>
      </c>
      <c r="X59" t="str">
        <f t="shared" si="9"/>
        <v/>
      </c>
      <c r="Z59" s="72">
        <f t="shared" ca="1" si="10"/>
        <v>1975</v>
      </c>
      <c r="AA59" s="72" t="str">
        <f t="shared" si="11"/>
        <v>leer</v>
      </c>
    </row>
    <row r="60" spans="1:27" x14ac:dyDescent="0.25">
      <c r="A60" s="6"/>
      <c r="B60" s="6"/>
      <c r="C60" s="30"/>
      <c r="D60" s="7"/>
      <c r="E60" s="6"/>
      <c r="F60" s="9"/>
      <c r="G60" s="31"/>
      <c r="H60" s="67"/>
      <c r="I60" s="10" t="str">
        <f t="shared" si="17"/>
        <v/>
      </c>
      <c r="J60" s="12" t="str">
        <f t="shared" si="12"/>
        <v/>
      </c>
      <c r="L60" t="b">
        <f t="shared" si="18"/>
        <v>0</v>
      </c>
      <c r="T60">
        <v>46</v>
      </c>
      <c r="U60" t="s">
        <v>15</v>
      </c>
      <c r="V60" t="str">
        <f t="shared" si="7"/>
        <v/>
      </c>
      <c r="W60" t="str">
        <f t="shared" si="8"/>
        <v/>
      </c>
      <c r="X60" t="str">
        <f t="shared" si="9"/>
        <v/>
      </c>
      <c r="Z60" s="72">
        <f t="shared" ca="1" si="10"/>
        <v>1974</v>
      </c>
      <c r="AA60" s="72" t="str">
        <f t="shared" si="11"/>
        <v>leer</v>
      </c>
    </row>
    <row r="61" spans="1:27" x14ac:dyDescent="0.25">
      <c r="A61" s="6"/>
      <c r="B61" s="6"/>
      <c r="C61" s="30"/>
      <c r="D61" s="7"/>
      <c r="E61" s="6"/>
      <c r="F61" s="9"/>
      <c r="G61" s="31"/>
      <c r="H61" s="67"/>
      <c r="I61" s="10" t="str">
        <f t="shared" si="17"/>
        <v/>
      </c>
      <c r="J61" s="12" t="str">
        <f t="shared" si="12"/>
        <v/>
      </c>
      <c r="L61" t="b">
        <f t="shared" si="18"/>
        <v>0</v>
      </c>
      <c r="T61">
        <v>47</v>
      </c>
      <c r="U61" t="s">
        <v>13</v>
      </c>
      <c r="V61" t="str">
        <f t="shared" si="7"/>
        <v/>
      </c>
      <c r="W61" t="str">
        <f t="shared" si="8"/>
        <v/>
      </c>
      <c r="X61" t="str">
        <f t="shared" si="9"/>
        <v/>
      </c>
      <c r="Z61" s="72">
        <f t="shared" ca="1" si="10"/>
        <v>1973</v>
      </c>
      <c r="AA61" s="72" t="str">
        <f t="shared" si="11"/>
        <v>leer</v>
      </c>
    </row>
    <row r="62" spans="1:27" x14ac:dyDescent="0.25">
      <c r="A62" s="6"/>
      <c r="B62" s="6"/>
      <c r="C62" s="30"/>
      <c r="D62" s="7"/>
      <c r="E62" s="6"/>
      <c r="F62" s="9"/>
      <c r="G62" s="31"/>
      <c r="H62" s="67"/>
      <c r="I62" s="10" t="str">
        <f t="shared" si="17"/>
        <v/>
      </c>
      <c r="J62" s="12" t="str">
        <f t="shared" si="12"/>
        <v/>
      </c>
      <c r="L62" t="b">
        <f t="shared" si="18"/>
        <v>0</v>
      </c>
      <c r="T62">
        <v>48</v>
      </c>
      <c r="U62" t="s">
        <v>12</v>
      </c>
      <c r="V62" t="str">
        <f t="shared" si="7"/>
        <v/>
      </c>
      <c r="W62" t="str">
        <f t="shared" si="8"/>
        <v/>
      </c>
      <c r="X62" t="str">
        <f t="shared" si="9"/>
        <v/>
      </c>
      <c r="Z62" s="72">
        <f t="shared" ca="1" si="10"/>
        <v>1972</v>
      </c>
      <c r="AA62" s="72" t="str">
        <f t="shared" si="11"/>
        <v>leer</v>
      </c>
    </row>
    <row r="63" spans="1:27" x14ac:dyDescent="0.25">
      <c r="A63" s="6"/>
      <c r="B63" s="6"/>
      <c r="C63" s="30"/>
      <c r="D63" s="7"/>
      <c r="E63" s="6"/>
      <c r="F63" s="9"/>
      <c r="G63" s="31"/>
      <c r="H63" s="7"/>
      <c r="I63" s="10" t="str">
        <f t="shared" si="17"/>
        <v/>
      </c>
      <c r="J63" s="12" t="str">
        <f t="shared" si="12"/>
        <v/>
      </c>
      <c r="L63" t="b">
        <f t="shared" si="18"/>
        <v>0</v>
      </c>
      <c r="T63">
        <v>49</v>
      </c>
      <c r="U63" t="s">
        <v>10</v>
      </c>
      <c r="V63" t="str">
        <f t="shared" si="7"/>
        <v/>
      </c>
      <c r="W63" t="str">
        <f t="shared" si="8"/>
        <v/>
      </c>
      <c r="X63" t="str">
        <f t="shared" si="9"/>
        <v/>
      </c>
      <c r="Z63" s="72">
        <f t="shared" ca="1" si="10"/>
        <v>1971</v>
      </c>
      <c r="AA63" s="72" t="str">
        <f t="shared" si="11"/>
        <v>leer</v>
      </c>
    </row>
    <row r="64" spans="1:27" x14ac:dyDescent="0.25">
      <c r="T64">
        <v>50</v>
      </c>
      <c r="U64" t="s">
        <v>9</v>
      </c>
      <c r="Z64" s="72">
        <f t="shared" ca="1" si="10"/>
        <v>1970</v>
      </c>
      <c r="AA64" s="72" t="str">
        <f t="shared" si="11"/>
        <v>leer</v>
      </c>
    </row>
    <row r="65" spans="20:27" x14ac:dyDescent="0.25">
      <c r="T65">
        <v>51</v>
      </c>
      <c r="U65" t="s">
        <v>7</v>
      </c>
      <c r="Z65" s="72">
        <f t="shared" ca="1" si="10"/>
        <v>1969</v>
      </c>
      <c r="AA65" s="72" t="str">
        <f t="shared" si="11"/>
        <v>leer</v>
      </c>
    </row>
    <row r="66" spans="20:27" x14ac:dyDescent="0.25">
      <c r="T66">
        <v>52</v>
      </c>
      <c r="U66" t="s">
        <v>6</v>
      </c>
      <c r="Z66" s="72">
        <f t="shared" ca="1" si="10"/>
        <v>1968</v>
      </c>
      <c r="AA66" s="72" t="str">
        <f t="shared" si="11"/>
        <v>leer</v>
      </c>
    </row>
    <row r="67" spans="20:27" x14ac:dyDescent="0.25">
      <c r="Z67" s="72">
        <f t="shared" ca="1" si="10"/>
        <v>1967</v>
      </c>
      <c r="AA67" s="72" t="str">
        <f t="shared" si="11"/>
        <v>leer</v>
      </c>
    </row>
    <row r="68" spans="20:27" x14ac:dyDescent="0.25">
      <c r="Z68" s="72">
        <f t="shared" ca="1" si="10"/>
        <v>1966</v>
      </c>
      <c r="AA68" s="72" t="str">
        <f t="shared" si="11"/>
        <v>leer</v>
      </c>
    </row>
    <row r="69" spans="20:27" x14ac:dyDescent="0.25">
      <c r="Z69" s="72">
        <f t="shared" ca="1" si="10"/>
        <v>1965</v>
      </c>
      <c r="AA69" s="72" t="str">
        <f t="shared" si="11"/>
        <v>leer</v>
      </c>
    </row>
    <row r="70" spans="20:27" x14ac:dyDescent="0.25">
      <c r="Z70" s="72">
        <f t="shared" ca="1" si="10"/>
        <v>1964</v>
      </c>
      <c r="AA70" s="72" t="str">
        <f t="shared" si="11"/>
        <v>leer</v>
      </c>
    </row>
    <row r="71" spans="20:27" x14ac:dyDescent="0.25">
      <c r="Z71" s="72">
        <f t="shared" ca="1" si="10"/>
        <v>1963</v>
      </c>
      <c r="AA71" s="72" t="str">
        <f t="shared" si="11"/>
        <v>leer</v>
      </c>
    </row>
    <row r="72" spans="20:27" x14ac:dyDescent="0.25">
      <c r="Z72" s="72">
        <f t="shared" ca="1" si="10"/>
        <v>1962</v>
      </c>
      <c r="AA72" s="72" t="str">
        <f t="shared" si="11"/>
        <v>leer</v>
      </c>
    </row>
    <row r="73" spans="20:27" x14ac:dyDescent="0.25">
      <c r="Z73" s="72">
        <f t="shared" ca="1" si="10"/>
        <v>1961</v>
      </c>
      <c r="AA73" s="72" t="str">
        <f t="shared" si="11"/>
        <v>leer</v>
      </c>
    </row>
    <row r="74" spans="20:27" x14ac:dyDescent="0.25">
      <c r="Z74" s="72">
        <f t="shared" ca="1" si="10"/>
        <v>1960</v>
      </c>
      <c r="AA74" s="72" t="str">
        <f t="shared" si="11"/>
        <v>leer</v>
      </c>
    </row>
    <row r="75" spans="20:27" x14ac:dyDescent="0.25">
      <c r="Z75" s="72">
        <f t="shared" ca="1" si="10"/>
        <v>1959</v>
      </c>
      <c r="AA75" s="72" t="str">
        <f t="shared" si="11"/>
        <v>leer</v>
      </c>
    </row>
    <row r="76" spans="20:27" x14ac:dyDescent="0.25">
      <c r="Z76" s="72">
        <f t="shared" ca="1" si="10"/>
        <v>1958</v>
      </c>
      <c r="AA76" s="72" t="str">
        <f t="shared" si="11"/>
        <v>leer</v>
      </c>
    </row>
    <row r="77" spans="20:27" x14ac:dyDescent="0.25">
      <c r="Z77" s="72">
        <f t="shared" ca="1" si="10"/>
        <v>1957</v>
      </c>
      <c r="AA77" s="72" t="str">
        <f t="shared" si="11"/>
        <v>leer</v>
      </c>
    </row>
    <row r="78" spans="20:27" x14ac:dyDescent="0.25">
      <c r="Z78" s="72">
        <f t="shared" ca="1" si="10"/>
        <v>1956</v>
      </c>
      <c r="AA78" s="72" t="str">
        <f t="shared" si="11"/>
        <v>leer</v>
      </c>
    </row>
    <row r="79" spans="20:27" x14ac:dyDescent="0.25">
      <c r="Z79" s="72">
        <f t="shared" ca="1" si="10"/>
        <v>1955</v>
      </c>
      <c r="AA79" s="72" t="str">
        <f t="shared" si="11"/>
        <v>leer</v>
      </c>
    </row>
    <row r="80" spans="20:27" x14ac:dyDescent="0.25">
      <c r="Z80" s="72">
        <f t="shared" ca="1" si="10"/>
        <v>1954</v>
      </c>
      <c r="AA80" s="72" t="str">
        <f t="shared" si="11"/>
        <v>leer</v>
      </c>
    </row>
    <row r="81" spans="26:27" x14ac:dyDescent="0.25">
      <c r="Z81" s="72">
        <f t="shared" ref="Z81:Z144" ca="1" si="19">Z80-1</f>
        <v>1953</v>
      </c>
      <c r="AA81" s="72" t="str">
        <f t="shared" si="11"/>
        <v>leer</v>
      </c>
    </row>
    <row r="82" spans="26:27" x14ac:dyDescent="0.25">
      <c r="Z82" s="72">
        <f t="shared" ca="1" si="19"/>
        <v>1952</v>
      </c>
      <c r="AA82" s="72" t="str">
        <f t="shared" si="11"/>
        <v>leer</v>
      </c>
    </row>
    <row r="83" spans="26:27" x14ac:dyDescent="0.25">
      <c r="Z83" s="72">
        <f t="shared" ca="1" si="19"/>
        <v>1951</v>
      </c>
      <c r="AA83" s="72" t="str">
        <f t="shared" si="11"/>
        <v>leer</v>
      </c>
    </row>
    <row r="84" spans="26:27" x14ac:dyDescent="0.25">
      <c r="Z84" s="72">
        <f t="shared" ca="1" si="19"/>
        <v>1950</v>
      </c>
      <c r="AA84" s="72" t="str">
        <f t="shared" si="11"/>
        <v>leer</v>
      </c>
    </row>
    <row r="85" spans="26:27" x14ac:dyDescent="0.25">
      <c r="Z85" s="72">
        <f t="shared" ca="1" si="19"/>
        <v>1949</v>
      </c>
      <c r="AA85" s="72" t="str">
        <f t="shared" si="11"/>
        <v>leer</v>
      </c>
    </row>
    <row r="86" spans="26:27" x14ac:dyDescent="0.25">
      <c r="Z86" s="72">
        <f t="shared" ca="1" si="19"/>
        <v>1948</v>
      </c>
      <c r="AA86" s="72" t="str">
        <f t="shared" si="11"/>
        <v>leer</v>
      </c>
    </row>
    <row r="87" spans="26:27" x14ac:dyDescent="0.25">
      <c r="Z87" s="72">
        <f t="shared" ca="1" si="19"/>
        <v>1947</v>
      </c>
      <c r="AA87" s="72" t="str">
        <f t="shared" si="11"/>
        <v>leer</v>
      </c>
    </row>
    <row r="88" spans="26:27" x14ac:dyDescent="0.25">
      <c r="Z88" s="72">
        <f t="shared" ca="1" si="19"/>
        <v>1946</v>
      </c>
      <c r="AA88" s="72" t="str">
        <f t="shared" si="11"/>
        <v>leer</v>
      </c>
    </row>
    <row r="89" spans="26:27" x14ac:dyDescent="0.25">
      <c r="Z89" s="72">
        <f t="shared" ca="1" si="19"/>
        <v>1945</v>
      </c>
      <c r="AA89" s="72" t="str">
        <f t="shared" ref="AA89:AA134" si="20">IF(F89="5 km",4,IF(F89="10 km",5,"leer"))</f>
        <v>leer</v>
      </c>
    </row>
    <row r="90" spans="26:27" x14ac:dyDescent="0.25">
      <c r="Z90" s="72">
        <f t="shared" ca="1" si="19"/>
        <v>1944</v>
      </c>
      <c r="AA90" s="72" t="str">
        <f t="shared" si="20"/>
        <v>leer</v>
      </c>
    </row>
    <row r="91" spans="26:27" x14ac:dyDescent="0.25">
      <c r="Z91" s="72">
        <f t="shared" ca="1" si="19"/>
        <v>1943</v>
      </c>
      <c r="AA91" s="72" t="str">
        <f t="shared" si="20"/>
        <v>leer</v>
      </c>
    </row>
    <row r="92" spans="26:27" x14ac:dyDescent="0.25">
      <c r="Z92" s="72">
        <f t="shared" ca="1" si="19"/>
        <v>1942</v>
      </c>
      <c r="AA92" s="72" t="str">
        <f t="shared" si="20"/>
        <v>leer</v>
      </c>
    </row>
    <row r="93" spans="26:27" x14ac:dyDescent="0.25">
      <c r="Z93" s="72">
        <f t="shared" ca="1" si="19"/>
        <v>1941</v>
      </c>
      <c r="AA93" s="72" t="str">
        <f t="shared" si="20"/>
        <v>leer</v>
      </c>
    </row>
    <row r="94" spans="26:27" x14ac:dyDescent="0.25">
      <c r="Z94" s="72">
        <f t="shared" ca="1" si="19"/>
        <v>1940</v>
      </c>
      <c r="AA94" s="72" t="str">
        <f t="shared" si="20"/>
        <v>leer</v>
      </c>
    </row>
    <row r="95" spans="26:27" x14ac:dyDescent="0.25">
      <c r="Z95" s="72">
        <f t="shared" ca="1" si="19"/>
        <v>1939</v>
      </c>
      <c r="AA95" s="72" t="str">
        <f t="shared" si="20"/>
        <v>leer</v>
      </c>
    </row>
    <row r="96" spans="26:27" x14ac:dyDescent="0.25">
      <c r="Z96" s="72">
        <f t="shared" ca="1" si="19"/>
        <v>1938</v>
      </c>
      <c r="AA96" s="72" t="str">
        <f t="shared" si="20"/>
        <v>leer</v>
      </c>
    </row>
    <row r="97" spans="26:27" x14ac:dyDescent="0.25">
      <c r="Z97" s="72">
        <f t="shared" ca="1" si="19"/>
        <v>1937</v>
      </c>
      <c r="AA97" s="72" t="str">
        <f t="shared" si="20"/>
        <v>leer</v>
      </c>
    </row>
    <row r="98" spans="26:27" x14ac:dyDescent="0.25">
      <c r="Z98" s="72">
        <f t="shared" ca="1" si="19"/>
        <v>1936</v>
      </c>
      <c r="AA98" s="72" t="str">
        <f t="shared" si="20"/>
        <v>leer</v>
      </c>
    </row>
    <row r="99" spans="26:27" x14ac:dyDescent="0.25">
      <c r="Z99" s="72">
        <f t="shared" ca="1" si="19"/>
        <v>1935</v>
      </c>
      <c r="AA99" s="72" t="str">
        <f t="shared" si="20"/>
        <v>leer</v>
      </c>
    </row>
    <row r="100" spans="26:27" x14ac:dyDescent="0.25">
      <c r="Z100" s="72">
        <f t="shared" ca="1" si="19"/>
        <v>1934</v>
      </c>
      <c r="AA100" s="72" t="str">
        <f t="shared" si="20"/>
        <v>leer</v>
      </c>
    </row>
    <row r="101" spans="26:27" x14ac:dyDescent="0.25">
      <c r="Z101" s="72">
        <f t="shared" ca="1" si="19"/>
        <v>1933</v>
      </c>
      <c r="AA101" s="72" t="str">
        <f t="shared" si="20"/>
        <v>leer</v>
      </c>
    </row>
    <row r="102" spans="26:27" x14ac:dyDescent="0.25">
      <c r="Z102" s="72">
        <f t="shared" ca="1" si="19"/>
        <v>1932</v>
      </c>
      <c r="AA102" s="72" t="str">
        <f t="shared" si="20"/>
        <v>leer</v>
      </c>
    </row>
    <row r="103" spans="26:27" x14ac:dyDescent="0.25">
      <c r="Z103" s="72">
        <f t="shared" ca="1" si="19"/>
        <v>1931</v>
      </c>
      <c r="AA103" s="72" t="str">
        <f t="shared" si="20"/>
        <v>leer</v>
      </c>
    </row>
    <row r="104" spans="26:27" x14ac:dyDescent="0.25">
      <c r="Z104" s="72">
        <f t="shared" ca="1" si="19"/>
        <v>1930</v>
      </c>
      <c r="AA104" s="72" t="str">
        <f t="shared" si="20"/>
        <v>leer</v>
      </c>
    </row>
    <row r="105" spans="26:27" x14ac:dyDescent="0.25">
      <c r="Z105" s="72">
        <f t="shared" ca="1" si="19"/>
        <v>1929</v>
      </c>
      <c r="AA105" s="72" t="str">
        <f t="shared" si="20"/>
        <v>leer</v>
      </c>
    </row>
    <row r="106" spans="26:27" x14ac:dyDescent="0.25">
      <c r="Z106" s="72">
        <f t="shared" ca="1" si="19"/>
        <v>1928</v>
      </c>
      <c r="AA106" s="72" t="str">
        <f t="shared" si="20"/>
        <v>leer</v>
      </c>
    </row>
    <row r="107" spans="26:27" x14ac:dyDescent="0.25">
      <c r="Z107" s="72">
        <f t="shared" ca="1" si="19"/>
        <v>1927</v>
      </c>
      <c r="AA107" s="72" t="str">
        <f t="shared" si="20"/>
        <v>leer</v>
      </c>
    </row>
    <row r="108" spans="26:27" x14ac:dyDescent="0.25">
      <c r="Z108" s="72">
        <f t="shared" ca="1" si="19"/>
        <v>1926</v>
      </c>
      <c r="AA108" s="72" t="str">
        <f t="shared" si="20"/>
        <v>leer</v>
      </c>
    </row>
    <row r="109" spans="26:27" x14ac:dyDescent="0.25">
      <c r="Z109" s="72">
        <f t="shared" ca="1" si="19"/>
        <v>1925</v>
      </c>
      <c r="AA109" s="72" t="str">
        <f t="shared" si="20"/>
        <v>leer</v>
      </c>
    </row>
    <row r="110" spans="26:27" x14ac:dyDescent="0.25">
      <c r="Z110" s="72">
        <f t="shared" ca="1" si="19"/>
        <v>1924</v>
      </c>
      <c r="AA110" s="72" t="str">
        <f t="shared" si="20"/>
        <v>leer</v>
      </c>
    </row>
    <row r="111" spans="26:27" x14ac:dyDescent="0.25">
      <c r="Z111" s="72">
        <f t="shared" ca="1" si="19"/>
        <v>1923</v>
      </c>
      <c r="AA111" s="72" t="str">
        <f t="shared" si="20"/>
        <v>leer</v>
      </c>
    </row>
    <row r="112" spans="26:27" x14ac:dyDescent="0.25">
      <c r="Z112" s="72">
        <f t="shared" ca="1" si="19"/>
        <v>1922</v>
      </c>
      <c r="AA112" s="72" t="str">
        <f t="shared" si="20"/>
        <v>leer</v>
      </c>
    </row>
    <row r="113" spans="26:27" x14ac:dyDescent="0.25">
      <c r="Z113" s="72">
        <f t="shared" ca="1" si="19"/>
        <v>1921</v>
      </c>
      <c r="AA113" s="72" t="str">
        <f t="shared" si="20"/>
        <v>leer</v>
      </c>
    </row>
    <row r="114" spans="26:27" x14ac:dyDescent="0.25">
      <c r="Z114" s="72">
        <f t="shared" ca="1" si="19"/>
        <v>1920</v>
      </c>
      <c r="AA114" s="72" t="str">
        <f t="shared" si="20"/>
        <v>leer</v>
      </c>
    </row>
    <row r="115" spans="26:27" x14ac:dyDescent="0.25">
      <c r="Z115" s="72">
        <f t="shared" ca="1" si="19"/>
        <v>1919</v>
      </c>
      <c r="AA115" s="72" t="str">
        <f t="shared" si="20"/>
        <v>leer</v>
      </c>
    </row>
    <row r="116" spans="26:27" x14ac:dyDescent="0.25">
      <c r="Z116" s="72">
        <f t="shared" ca="1" si="19"/>
        <v>1918</v>
      </c>
      <c r="AA116" s="72" t="str">
        <f t="shared" si="20"/>
        <v>leer</v>
      </c>
    </row>
    <row r="117" spans="26:27" x14ac:dyDescent="0.25">
      <c r="Z117" s="72">
        <f t="shared" ca="1" si="19"/>
        <v>1917</v>
      </c>
      <c r="AA117" s="72" t="str">
        <f t="shared" si="20"/>
        <v>leer</v>
      </c>
    </row>
    <row r="118" spans="26:27" x14ac:dyDescent="0.25">
      <c r="Z118" s="72">
        <f t="shared" ca="1" si="19"/>
        <v>1916</v>
      </c>
      <c r="AA118" s="72" t="str">
        <f t="shared" si="20"/>
        <v>leer</v>
      </c>
    </row>
    <row r="119" spans="26:27" x14ac:dyDescent="0.25">
      <c r="Z119" s="72">
        <f t="shared" ca="1" si="19"/>
        <v>1915</v>
      </c>
      <c r="AA119" s="72" t="str">
        <f t="shared" si="20"/>
        <v>leer</v>
      </c>
    </row>
    <row r="120" spans="26:27" x14ac:dyDescent="0.25">
      <c r="Z120" s="72">
        <f t="shared" ca="1" si="19"/>
        <v>1914</v>
      </c>
      <c r="AA120" s="72" t="str">
        <f t="shared" si="20"/>
        <v>leer</v>
      </c>
    </row>
    <row r="121" spans="26:27" x14ac:dyDescent="0.25">
      <c r="Z121" s="72">
        <f t="shared" ca="1" si="19"/>
        <v>1913</v>
      </c>
      <c r="AA121" s="72" t="str">
        <f t="shared" si="20"/>
        <v>leer</v>
      </c>
    </row>
    <row r="122" spans="26:27" x14ac:dyDescent="0.25">
      <c r="Z122" s="72">
        <f t="shared" ca="1" si="19"/>
        <v>1912</v>
      </c>
      <c r="AA122" s="72" t="str">
        <f t="shared" si="20"/>
        <v>leer</v>
      </c>
    </row>
    <row r="123" spans="26:27" x14ac:dyDescent="0.25">
      <c r="Z123" s="72">
        <f t="shared" ca="1" si="19"/>
        <v>1911</v>
      </c>
      <c r="AA123" s="72" t="str">
        <f t="shared" si="20"/>
        <v>leer</v>
      </c>
    </row>
    <row r="124" spans="26:27" x14ac:dyDescent="0.25">
      <c r="Z124" s="72">
        <f t="shared" ca="1" si="19"/>
        <v>1910</v>
      </c>
      <c r="AA124" s="72" t="str">
        <f t="shared" si="20"/>
        <v>leer</v>
      </c>
    </row>
    <row r="125" spans="26:27" x14ac:dyDescent="0.25">
      <c r="Z125" s="72">
        <f t="shared" ca="1" si="19"/>
        <v>1909</v>
      </c>
      <c r="AA125" s="72" t="str">
        <f t="shared" si="20"/>
        <v>leer</v>
      </c>
    </row>
    <row r="126" spans="26:27" x14ac:dyDescent="0.25">
      <c r="Z126" s="72">
        <f t="shared" ca="1" si="19"/>
        <v>1908</v>
      </c>
      <c r="AA126" s="72" t="str">
        <f t="shared" si="20"/>
        <v>leer</v>
      </c>
    </row>
    <row r="127" spans="26:27" x14ac:dyDescent="0.25">
      <c r="Z127" s="72">
        <f t="shared" ca="1" si="19"/>
        <v>1907</v>
      </c>
      <c r="AA127" s="72" t="str">
        <f t="shared" si="20"/>
        <v>leer</v>
      </c>
    </row>
    <row r="128" spans="26:27" x14ac:dyDescent="0.25">
      <c r="Z128" s="72">
        <f t="shared" ca="1" si="19"/>
        <v>1906</v>
      </c>
      <c r="AA128" s="72" t="str">
        <f t="shared" si="20"/>
        <v>leer</v>
      </c>
    </row>
    <row r="129" spans="26:27" x14ac:dyDescent="0.25">
      <c r="Z129" s="72">
        <f t="shared" ca="1" si="19"/>
        <v>1905</v>
      </c>
      <c r="AA129" s="72" t="str">
        <f t="shared" si="20"/>
        <v>leer</v>
      </c>
    </row>
    <row r="130" spans="26:27" x14ac:dyDescent="0.25">
      <c r="Z130" s="72">
        <f t="shared" ca="1" si="19"/>
        <v>1904</v>
      </c>
      <c r="AA130" s="72" t="str">
        <f t="shared" si="20"/>
        <v>leer</v>
      </c>
    </row>
    <row r="131" spans="26:27" x14ac:dyDescent="0.25">
      <c r="Z131" s="72">
        <f t="shared" ca="1" si="19"/>
        <v>1903</v>
      </c>
      <c r="AA131" s="72" t="str">
        <f t="shared" si="20"/>
        <v>leer</v>
      </c>
    </row>
    <row r="132" spans="26:27" x14ac:dyDescent="0.25">
      <c r="Z132" s="72">
        <f t="shared" ca="1" si="19"/>
        <v>1902</v>
      </c>
      <c r="AA132" s="72" t="str">
        <f t="shared" si="20"/>
        <v>leer</v>
      </c>
    </row>
    <row r="133" spans="26:27" x14ac:dyDescent="0.25">
      <c r="Z133" s="72">
        <f t="shared" ca="1" si="19"/>
        <v>1901</v>
      </c>
      <c r="AA133" s="72" t="str">
        <f t="shared" si="20"/>
        <v>leer</v>
      </c>
    </row>
    <row r="134" spans="26:27" x14ac:dyDescent="0.25">
      <c r="Z134" s="72">
        <f t="shared" ca="1" si="19"/>
        <v>1900</v>
      </c>
      <c r="AA134" s="72" t="str">
        <f t="shared" si="20"/>
        <v>leer</v>
      </c>
    </row>
  </sheetData>
  <sheetProtection algorithmName="SHA-512" hashValue="LREOybyAWG5QT4PIjg/I3q60asE2V1vp+r/t75fTXqa9DAynIcKhiG7Wa5y9NJHwfgtvZ9EWopCE/Pwf7FRqKg==" saltValue="YT1/RiNzLfvJvJFQshownA==" spinCount="100000" sheet="1" selectLockedCells="1"/>
  <sortState xmlns:xlrd2="http://schemas.microsoft.com/office/spreadsheetml/2017/richdata2" ref="M15:O40">
    <sortCondition ref="M15:M40"/>
  </sortState>
  <mergeCells count="15">
    <mergeCell ref="G7:J7"/>
    <mergeCell ref="G8:J8"/>
    <mergeCell ref="B10:C10"/>
    <mergeCell ref="I12:J13"/>
    <mergeCell ref="I10:J10"/>
    <mergeCell ref="F10:G10"/>
    <mergeCell ref="A13:G13"/>
    <mergeCell ref="A1:H1"/>
    <mergeCell ref="A2:H2"/>
    <mergeCell ref="B4:C4"/>
    <mergeCell ref="B6:C6"/>
    <mergeCell ref="B5:C5"/>
    <mergeCell ref="G4:J4"/>
    <mergeCell ref="G5:J5"/>
    <mergeCell ref="G6:J6"/>
  </mergeCells>
  <phoneticPr fontId="8" type="noConversion"/>
  <conditionalFormatting sqref="A15:H63">
    <cfRule type="expression" dxfId="0" priority="1">
      <formula>OR(ISBLANK($B$4),ISBLANK($B$5),ISBLANK($B$6),ISBLANK($B$10))</formula>
    </cfRule>
  </conditionalFormatting>
  <dataValidations count="9">
    <dataValidation type="list" allowBlank="1" showInputMessage="1" showErrorMessage="1" sqref="D15:D1048576" xr:uid="{A6939F1C-0CEB-4CE6-BEA9-CC773D7C1FE5}">
      <formula1>"m,w"</formula1>
    </dataValidation>
    <dataValidation type="list" allowBlank="1" showInputMessage="1" showErrorMessage="1" sqref="F64:I1048576" xr:uid="{C8A3482D-2AC1-4631-9D0F-F6715C37686C}">
      <mc:AlternateContent xmlns:x12ac="http://schemas.microsoft.com/office/spreadsheetml/2011/1/ac" xmlns:mc="http://schemas.openxmlformats.org/markup-compatibility/2006">
        <mc:Choice Requires="x12ac">
          <x12ac:list>"1,5 km",5 km,10 km</x12ac:list>
        </mc:Choice>
        <mc:Fallback>
          <formula1>"1,5 km,5 km,10 km"</formula1>
        </mc:Fallback>
      </mc:AlternateContent>
    </dataValidation>
    <dataValidation type="custom" showInputMessage="1" showErrorMessage="1" errorTitle="Bankverbindung und E-Mailadresse" error="Für eine Anmeldung ist die Angabe der Bankverbindung zwecks Lastschrifteinzug und einer E-Mailadresse für evtl. Rückfragen erforderlich." sqref="A15:B63" xr:uid="{E46F4FAC-60FE-47D8-977B-C28389B1D805}">
      <formula1>AND($B$4&lt;&gt;"",$B$5&lt;&gt;"",$B$6&lt;&gt;"",$B$10&lt;&gt;"")</formula1>
    </dataValidation>
    <dataValidation operator="equal" allowBlank="1" showInputMessage="1" showErrorMessage="1" errorTitle="BIC prüfen" error="Bitte eine korrekte BIC eingeben." sqref="B6:C6" xr:uid="{CE5FC591-C95B-4238-AED3-3D539349E13D}"/>
    <dataValidation type="list" allowBlank="1" showInputMessage="1" showErrorMessage="1" sqref="F10" xr:uid="{3582D50C-CA63-4B95-A41E-1C5F805CFCFC}">
      <formula1>"Bitte auswählen,Ja,Nein"</formula1>
    </dataValidation>
    <dataValidation type="custom" showInputMessage="1" showErrorMessage="1" errorTitle="IBAN nicht gültig" error="Bitte eine gültige IBAN eingeben." sqref="B5:C5" xr:uid="{13924FFB-EA8F-480B-B9F3-5031ED782572}">
      <formula1>F5=TRUE</formula1>
    </dataValidation>
    <dataValidation allowBlank="1" showInputMessage="1" showErrorMessage="1" error="Bitte den 7-selligen Gutschein-Code für die kostenlose Teilnahme in 2026 wegen Erkrankung in 2025 eintragen." sqref="G15:G63" xr:uid="{56E4F9E0-DBFB-4371-81BB-883BD2A30979}"/>
    <dataValidation type="whole" allowBlank="1" showInputMessage="1" showErrorMessage="1" sqref="C15:C63" xr:uid="{5FCE841E-6247-4C42-9158-916CC178408C}">
      <formula1>1900</formula1>
      <formula2>2019</formula2>
    </dataValidation>
    <dataValidation type="list" allowBlank="1" showInputMessage="1" showErrorMessage="1" sqref="F15:F63" xr:uid="{22A73E8D-2FB8-443C-8185-2CF9C9966CA2}">
      <formula1>V15:X15</formula1>
    </dataValidation>
  </dataValidations>
  <pageMargins left="0.41" right="0.28999999999999998" top="0.51" bottom="0.4" header="0.3" footer="0.3"/>
  <pageSetup paperSize="9" scale="80" fitToHeight="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2026-05-17T04:56:24Z</dcterms:modified>
</cp:coreProperties>
</file>