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B8FBC80B-E80C-48CD-AA6C-671B5D77DD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meldung" sheetId="1" r:id="rId1"/>
  </sheets>
  <calcPr calcId="191029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10" i="1"/>
  <c r="F3" i="1"/>
  <c r="I10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11" i="1"/>
  <c r="H12" i="1"/>
  <c r="H13" i="1"/>
  <c r="H14" i="1"/>
  <c r="H15" i="1"/>
  <c r="H16" i="1"/>
  <c r="O9" i="1"/>
  <c r="O35" i="1" s="1"/>
  <c r="K9" i="1"/>
  <c r="K35" i="1" s="1"/>
  <c r="L35" i="1" l="1"/>
  <c r="K34" i="1"/>
  <c r="P35" i="1"/>
  <c r="O34" i="1"/>
  <c r="P34" i="1" l="1"/>
  <c r="O33" i="1"/>
  <c r="L34" i="1"/>
  <c r="K33" i="1"/>
  <c r="K32" i="1" l="1"/>
  <c r="L33" i="1"/>
  <c r="O32" i="1"/>
  <c r="P33" i="1"/>
  <c r="P32" i="1" l="1"/>
  <c r="O31" i="1"/>
  <c r="L32" i="1"/>
  <c r="K31" i="1"/>
  <c r="L31" i="1" l="1"/>
  <c r="K30" i="1"/>
  <c r="P31" i="1"/>
  <c r="O30" i="1"/>
  <c r="K29" i="1" l="1"/>
  <c r="L30" i="1"/>
  <c r="O29" i="1"/>
  <c r="P30" i="1"/>
  <c r="P29" i="1" l="1"/>
  <c r="O28" i="1"/>
  <c r="K28" i="1"/>
  <c r="L29" i="1"/>
  <c r="L28" i="1" l="1"/>
  <c r="K27" i="1"/>
  <c r="P28" i="1"/>
  <c r="O27" i="1"/>
  <c r="K26" i="1" l="1"/>
  <c r="L27" i="1"/>
  <c r="O26" i="1"/>
  <c r="P27" i="1"/>
  <c r="P26" i="1" l="1"/>
  <c r="O25" i="1"/>
  <c r="L26" i="1"/>
  <c r="K25" i="1"/>
  <c r="L25" i="1" l="1"/>
  <c r="K24" i="1"/>
  <c r="P25" i="1"/>
  <c r="O24" i="1"/>
  <c r="P23" i="1" l="1"/>
  <c r="O23" i="1"/>
  <c r="O22" i="1" s="1"/>
  <c r="P24" i="1"/>
  <c r="K23" i="1"/>
  <c r="L23" i="1"/>
  <c r="L24" i="1"/>
  <c r="K22" i="1" l="1"/>
  <c r="P22" i="1"/>
  <c r="O21" i="1"/>
  <c r="L22" i="1" l="1"/>
  <c r="K21" i="1"/>
  <c r="K20" i="1" s="1"/>
  <c r="O20" i="1"/>
  <c r="P21" i="1"/>
  <c r="L21" i="1" l="1"/>
  <c r="K19" i="1"/>
  <c r="L20" i="1"/>
  <c r="P20" i="1"/>
  <c r="O19" i="1"/>
  <c r="L19" i="1" l="1"/>
  <c r="K18" i="1"/>
  <c r="P19" i="1"/>
  <c r="O18" i="1"/>
  <c r="O17" i="1" l="1"/>
  <c r="P18" i="1"/>
  <c r="L18" i="1"/>
  <c r="K17" i="1"/>
  <c r="K16" i="1" l="1"/>
  <c r="L17" i="1"/>
  <c r="P17" i="1"/>
  <c r="O16" i="1"/>
  <c r="L16" i="1" l="1"/>
  <c r="K15" i="1"/>
  <c r="H10" i="1" s="1"/>
  <c r="O15" i="1"/>
  <c r="P16" i="1"/>
  <c r="O14" i="1" l="1"/>
  <c r="P15" i="1"/>
  <c r="K14" i="1"/>
  <c r="L15" i="1"/>
  <c r="K13" i="1" l="1"/>
  <c r="L14" i="1"/>
  <c r="P14" i="1"/>
  <c r="O13" i="1"/>
  <c r="O12" i="1" l="1"/>
  <c r="P13" i="1"/>
  <c r="L13" i="1"/>
  <c r="K12" i="1"/>
  <c r="K11" i="1" l="1"/>
  <c r="L12" i="1"/>
  <c r="O11" i="1"/>
  <c r="P12" i="1"/>
  <c r="P11" i="1" l="1"/>
  <c r="O10" i="1"/>
  <c r="P10" i="1" s="1"/>
  <c r="L11" i="1"/>
  <c r="K10" i="1"/>
  <c r="L10" i="1" s="1"/>
</calcChain>
</file>

<file path=xl/sharedStrings.xml><?xml version="1.0" encoding="utf-8"?>
<sst xmlns="http://schemas.openxmlformats.org/spreadsheetml/2006/main" count="120" uniqueCount="70">
  <si>
    <t>Vorname</t>
  </si>
  <si>
    <t>Nachname</t>
  </si>
  <si>
    <t>Jahrgang</t>
  </si>
  <si>
    <t>Geschlecht</t>
  </si>
  <si>
    <t>AK</t>
  </si>
  <si>
    <t>M50</t>
  </si>
  <si>
    <t>M90</t>
  </si>
  <si>
    <t>W90</t>
  </si>
  <si>
    <t>W6</t>
  </si>
  <si>
    <t>M85</t>
  </si>
  <si>
    <t>W85</t>
  </si>
  <si>
    <t>M6</t>
  </si>
  <si>
    <t>M80</t>
  </si>
  <si>
    <t>W80</t>
  </si>
  <si>
    <t>W7</t>
  </si>
  <si>
    <t>M75</t>
  </si>
  <si>
    <t>W75</t>
  </si>
  <si>
    <t>M7</t>
  </si>
  <si>
    <t>M70</t>
  </si>
  <si>
    <t>W70</t>
  </si>
  <si>
    <t>W8</t>
  </si>
  <si>
    <t>M65</t>
  </si>
  <si>
    <t>W65</t>
  </si>
  <si>
    <t>M8</t>
  </si>
  <si>
    <t>M60</t>
  </si>
  <si>
    <t>W60</t>
  </si>
  <si>
    <t>W9</t>
  </si>
  <si>
    <t>M55</t>
  </si>
  <si>
    <t>W55</t>
  </si>
  <si>
    <t>M9</t>
  </si>
  <si>
    <t>W50</t>
  </si>
  <si>
    <t>W10</t>
  </si>
  <si>
    <t>M45</t>
  </si>
  <si>
    <t>W45</t>
  </si>
  <si>
    <t>M10</t>
  </si>
  <si>
    <t>M40</t>
  </si>
  <si>
    <t>W40</t>
  </si>
  <si>
    <t>W11</t>
  </si>
  <si>
    <t>M35</t>
  </si>
  <si>
    <t>W35</t>
  </si>
  <si>
    <t>M11</t>
  </si>
  <si>
    <t>M30</t>
  </si>
  <si>
    <t>W30</t>
  </si>
  <si>
    <t>W12</t>
  </si>
  <si>
    <t>M</t>
  </si>
  <si>
    <t>W</t>
  </si>
  <si>
    <t>M12</t>
  </si>
  <si>
    <t>MJU20</t>
  </si>
  <si>
    <t>WJU20</t>
  </si>
  <si>
    <t>W13</t>
  </si>
  <si>
    <t>MJU18</t>
  </si>
  <si>
    <t>WJU18</t>
  </si>
  <si>
    <t>M13</t>
  </si>
  <si>
    <t>M15</t>
  </si>
  <si>
    <t>W15</t>
  </si>
  <si>
    <t>W14</t>
  </si>
  <si>
    <t>M14</t>
  </si>
  <si>
    <t>Kürzel</t>
  </si>
  <si>
    <t>Strecke</t>
  </si>
  <si>
    <t>Es ist eine einheitliche Bankverbindung für den Lastschrifteinzug aller Anmeldungen anzugeben:</t>
  </si>
  <si>
    <t>Anmeldungen</t>
  </si>
  <si>
    <t>Kontoinhaber</t>
  </si>
  <si>
    <t>IBAN</t>
  </si>
  <si>
    <t>BIC</t>
  </si>
  <si>
    <t>Startgebühr</t>
  </si>
  <si>
    <t>E-Mailadresse</t>
  </si>
  <si>
    <t>wird automatisch gefüllt</t>
  </si>
  <si>
    <t xml:space="preserve">    (Eingabe ohne Leerzeichen)</t>
  </si>
  <si>
    <t>Verein, Schule oder Stadt</t>
  </si>
  <si>
    <t>Nofallkontakt (kein Pflichtfeld)
Name, Vorname, Telefonnummer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</si>
</sst>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44" fontId="2" fillId="0" borderId="0" xfId="1" applyFont="1" applyProtection="1"/>
    <xf numFmtId="44" fontId="0" fillId="0" borderId="0" xfId="1" applyFont="1" applyProtection="1"/>
    <xf numFmtId="44" fontId="0" fillId="2" borderId="2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3" borderId="9" xfId="0" applyFont="1" applyFill="1" applyBorder="1"/>
    <xf numFmtId="0" fontId="2" fillId="3" borderId="12" xfId="0" applyFont="1" applyFill="1" applyBorder="1" applyAlignment="1">
      <alignment horizontal="center" vertical="center"/>
    </xf>
    <xf numFmtId="44" fontId="2" fillId="3" borderId="12" xfId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1">
    <dxf>
      <fill>
        <patternFill>
          <bgColor rgb="FFE98F8F"/>
        </patternFill>
      </fill>
    </dxf>
  </dxfs>
  <tableStyles count="0" defaultTableStyle="TableStyleMedium2" defaultPivotStyle="PivotStyleLight16"/>
  <colors>
    <mruColors>
      <color rgb="FFE98F8F"/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1"/>
  <sheetViews>
    <sheetView tabSelected="1" workbookViewId="0">
      <pane ySplit="9" topLeftCell="A25" activePane="bottomLeft" state="frozen"/>
      <selection pane="bottomLeft" activeCell="B2" sqref="B2:C2"/>
    </sheetView>
  </sheetViews>
  <sheetFormatPr baseColWidth="10" defaultColWidth="9.140625" defaultRowHeight="15" x14ac:dyDescent="0.25"/>
  <cols>
    <col min="1" max="2" width="22.85546875" style="2" customWidth="1"/>
    <col min="3" max="3" width="10.85546875" style="3" customWidth="1"/>
    <col min="4" max="4" width="13.5703125" style="3" customWidth="1"/>
    <col min="5" max="5" width="31.28515625" style="2" customWidth="1"/>
    <col min="6" max="6" width="11.42578125" style="3" customWidth="1"/>
    <col min="7" max="7" width="34.85546875" style="3" customWidth="1"/>
    <col min="8" max="8" width="7.28515625" style="6" customWidth="1"/>
    <col min="9" max="9" width="12" style="16" customWidth="1"/>
    <col min="10" max="10" width="9.140625" hidden="1" customWidth="1"/>
    <col min="11" max="12" width="5" hidden="1" customWidth="1"/>
    <col min="13" max="13" width="6.7109375" hidden="1" customWidth="1"/>
    <col min="14" max="14" width="9.140625" hidden="1" customWidth="1"/>
    <col min="15" max="16" width="5" hidden="1" customWidth="1"/>
    <col min="17" max="17" width="6.7109375" hidden="1" customWidth="1"/>
    <col min="18" max="19" width="9.140625" hidden="1" customWidth="1"/>
    <col min="34" max="16384" width="9.140625" style="2"/>
  </cols>
  <sheetData>
    <row r="1" spans="1:33" s="4" customFormat="1" ht="17.25" customHeight="1" x14ac:dyDescent="0.25">
      <c r="A1" s="7" t="s">
        <v>59</v>
      </c>
      <c r="B1" s="7"/>
      <c r="C1" s="8"/>
      <c r="D1" s="8"/>
      <c r="E1" s="7"/>
      <c r="F1" s="5"/>
      <c r="G1" s="5"/>
      <c r="H1" s="5"/>
      <c r="I1" s="15"/>
    </row>
    <row r="2" spans="1:33" s="1" customFormat="1" x14ac:dyDescent="0.25">
      <c r="A2" s="4" t="s">
        <v>61</v>
      </c>
      <c r="B2" s="34"/>
      <c r="C2" s="35"/>
      <c r="D2" s="28"/>
      <c r="E2" s="29"/>
      <c r="F2" s="28"/>
      <c r="G2" s="28"/>
      <c r="H2" s="5"/>
      <c r="I2" s="1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1" customFormat="1" x14ac:dyDescent="0.25">
      <c r="A3" s="4" t="s">
        <v>62</v>
      </c>
      <c r="B3" s="34"/>
      <c r="C3" s="35"/>
      <c r="D3" s="30" t="s">
        <v>67</v>
      </c>
      <c r="E3" s="31"/>
      <c r="F3" s="18" t="e">
        <f>B3="DE"&amp;TEXT((98-MOD((62*(1+MOD(MID(B3,5,8),97))
+27*MOD(RIGHT(B3,10),97)),97)),"00")
&amp;MID(B3,5,8)&amp;TEXT(RIGHT(B3,10),"0000000000")</f>
        <v>#VALUE!</v>
      </c>
      <c r="G3" s="32"/>
      <c r="H3" s="5"/>
      <c r="I3" s="1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1" customFormat="1" x14ac:dyDescent="0.25">
      <c r="A4" s="4" t="s">
        <v>63</v>
      </c>
      <c r="B4" s="34"/>
      <c r="C4" s="35"/>
      <c r="D4" s="28"/>
      <c r="E4" s="33"/>
      <c r="F4" s="28"/>
      <c r="G4" s="28"/>
      <c r="H4" s="5"/>
      <c r="I4" s="1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25">
      <c r="A5"/>
      <c r="B5"/>
      <c r="C5" s="6"/>
      <c r="D5" s="32"/>
      <c r="E5" s="31"/>
      <c r="F5" s="32"/>
      <c r="G5" s="32"/>
    </row>
    <row r="6" spans="1:33" x14ac:dyDescent="0.25">
      <c r="A6" s="4" t="s">
        <v>65</v>
      </c>
      <c r="B6" s="34"/>
      <c r="C6" s="35"/>
      <c r="D6" s="32"/>
      <c r="E6" s="31"/>
      <c r="F6" s="32"/>
      <c r="G6" s="32"/>
    </row>
    <row r="7" spans="1:33" ht="15.75" thickBot="1" x14ac:dyDescent="0.3">
      <c r="A7"/>
      <c r="B7"/>
      <c r="C7" s="6"/>
      <c r="D7" s="6"/>
      <c r="E7"/>
      <c r="F7" s="6"/>
      <c r="G7" s="6"/>
      <c r="H7" s="36" t="s">
        <v>66</v>
      </c>
      <c r="I7" s="37"/>
    </row>
    <row r="8" spans="1:33" ht="15.75" thickBot="1" x14ac:dyDescent="0.3">
      <c r="A8" s="25" t="s">
        <v>60</v>
      </c>
      <c r="B8"/>
      <c r="C8" s="6"/>
      <c r="D8" s="6"/>
      <c r="E8"/>
      <c r="F8" s="6"/>
      <c r="G8" s="6"/>
      <c r="H8" s="38"/>
      <c r="I8" s="39"/>
    </row>
    <row r="9" spans="1:33" s="23" customFormat="1" ht="30.75" thickBot="1" x14ac:dyDescent="0.3">
      <c r="A9" s="19" t="s">
        <v>0</v>
      </c>
      <c r="B9" s="20" t="s">
        <v>1</v>
      </c>
      <c r="C9" s="21" t="s">
        <v>2</v>
      </c>
      <c r="D9" s="21" t="s">
        <v>3</v>
      </c>
      <c r="E9" s="20" t="s">
        <v>68</v>
      </c>
      <c r="F9" s="21" t="s">
        <v>58</v>
      </c>
      <c r="G9" s="22" t="s">
        <v>69</v>
      </c>
      <c r="H9" s="26" t="s">
        <v>4</v>
      </c>
      <c r="I9" s="27" t="s">
        <v>64</v>
      </c>
      <c r="J9" s="23" t="s">
        <v>57</v>
      </c>
      <c r="K9" s="24">
        <f ca="1">YEAR(TODAY())</f>
        <v>2025</v>
      </c>
      <c r="L9" s="24"/>
      <c r="M9" s="24"/>
      <c r="N9" s="24"/>
      <c r="O9" s="24">
        <f ca="1">YEAR(TODAY())</f>
        <v>2025</v>
      </c>
      <c r="P9" s="24"/>
      <c r="Q9" s="24"/>
      <c r="R9" s="24"/>
      <c r="S9" s="24"/>
    </row>
    <row r="10" spans="1:33" ht="15" customHeight="1" x14ac:dyDescent="0.25">
      <c r="A10" s="12"/>
      <c r="B10" s="12"/>
      <c r="C10" s="13"/>
      <c r="D10" s="13"/>
      <c r="E10" s="12"/>
      <c r="F10" s="13"/>
      <c r="G10" s="13"/>
      <c r="H10" s="14" t="str">
        <f>IF(OR(ISBLANK(C10),ISBLANK(D10)),"",IF(D10="m",VLOOKUP(C10,$K$10:$M$35,3,TRUE),IF(D10="w",VLOOKUP(C10,$O$10:$Q$35,TRUE),0)))</f>
        <v/>
      </c>
      <c r="I10" s="17" t="str">
        <f>IF(ISBLANK(F10),"",IF(F10="1,5 km",6,IF(F10="5 km",12,IF(F10="10 km",12,))))</f>
        <v/>
      </c>
      <c r="J10" t="b">
        <f>IF(F10="1,5 km","CLK",IF(F10="5 km","CLM",IF(F10="10 km","CLL")))</f>
        <v>0</v>
      </c>
      <c r="K10">
        <f t="shared" ref="K10:K21" ca="1" si="0">K11-5</f>
        <v>1931</v>
      </c>
      <c r="L10">
        <f t="shared" ref="L10:L21" ca="1" si="1">K10+4</f>
        <v>1935</v>
      </c>
      <c r="M10" t="s">
        <v>6</v>
      </c>
      <c r="O10">
        <f t="shared" ref="O10:O21" ca="1" si="2">O11-5</f>
        <v>1931</v>
      </c>
      <c r="P10">
        <f t="shared" ref="P10:P21" ca="1" si="3">O10+4</f>
        <v>1935</v>
      </c>
      <c r="Q10" t="s">
        <v>7</v>
      </c>
      <c r="R10">
        <v>1</v>
      </c>
      <c r="S10" t="s">
        <v>8</v>
      </c>
    </row>
    <row r="11" spans="1:33" x14ac:dyDescent="0.25">
      <c r="A11" s="9"/>
      <c r="B11" s="9"/>
      <c r="C11" s="10"/>
      <c r="D11" s="10"/>
      <c r="E11" s="9"/>
      <c r="F11" s="10"/>
      <c r="G11" s="10"/>
      <c r="H11" s="11" t="str">
        <f>IF(OR(ISBLANK(C11),ISBLANK(D11)),"",IF(D11="m",VLOOKUP(C11,$K$10:$M$35,3,TRUE),IF(D11="w",VLOOKUP(C11,$O$10:$Q$35,TRUE),0)))</f>
        <v/>
      </c>
      <c r="I11" s="17"/>
      <c r="J11" t="b">
        <f>IF(F11="1,5 km","CLK",IF(F11="5 km","CLM",IF(F11="10 km","CLL")))</f>
        <v>0</v>
      </c>
      <c r="K11">
        <f t="shared" ca="1" si="0"/>
        <v>1936</v>
      </c>
      <c r="L11">
        <f t="shared" ca="1" si="1"/>
        <v>1940</v>
      </c>
      <c r="M11" t="s">
        <v>9</v>
      </c>
      <c r="O11">
        <f t="shared" ca="1" si="2"/>
        <v>1936</v>
      </c>
      <c r="P11">
        <f t="shared" ca="1" si="3"/>
        <v>1940</v>
      </c>
      <c r="Q11" t="s">
        <v>10</v>
      </c>
      <c r="R11">
        <v>2</v>
      </c>
      <c r="S11" t="s">
        <v>11</v>
      </c>
    </row>
    <row r="12" spans="1:33" x14ac:dyDescent="0.25">
      <c r="A12" s="9"/>
      <c r="B12" s="9"/>
      <c r="C12" s="10"/>
      <c r="D12" s="10"/>
      <c r="E12" s="9"/>
      <c r="F12" s="10"/>
      <c r="G12" s="10"/>
      <c r="H12" s="11" t="str">
        <f>IF(OR(ISBLANK(C12),ISBLANK(D12)),"",IF(D12="m",VLOOKUP(C12,$K$10:$M$35,3,TRUE),IF(D12="w",VLOOKUP(C12,$O$10:$Q$35,TRUE),0)))</f>
        <v/>
      </c>
      <c r="I12" s="17"/>
      <c r="J12" t="b">
        <f>IF(F12="1,5 km","CLK",IF(F12="5 km","CLM",IF(F12="10 km","CLL")))</f>
        <v>0</v>
      </c>
      <c r="K12">
        <f t="shared" ca="1" si="0"/>
        <v>1941</v>
      </c>
      <c r="L12">
        <f t="shared" ca="1" si="1"/>
        <v>1945</v>
      </c>
      <c r="M12" t="s">
        <v>12</v>
      </c>
      <c r="O12">
        <f t="shared" ca="1" si="2"/>
        <v>1941</v>
      </c>
      <c r="P12">
        <f t="shared" ca="1" si="3"/>
        <v>1945</v>
      </c>
      <c r="Q12" t="s">
        <v>13</v>
      </c>
      <c r="R12">
        <v>3</v>
      </c>
      <c r="S12" t="s">
        <v>14</v>
      </c>
    </row>
    <row r="13" spans="1:33" x14ac:dyDescent="0.25">
      <c r="A13" s="9"/>
      <c r="B13" s="9"/>
      <c r="C13" s="10"/>
      <c r="D13" s="10"/>
      <c r="E13" s="9"/>
      <c r="F13" s="10"/>
      <c r="G13" s="10"/>
      <c r="H13" s="11" t="str">
        <f>IF(OR(ISBLANK(C13),ISBLANK(D13)),"",IF(D13="m",VLOOKUP(C13,$K$10:$M$35,3,TRUE),IF(D13="w",VLOOKUP(C13,$O$10:$Q$35,TRUE),0)))</f>
        <v/>
      </c>
      <c r="I13" s="17"/>
      <c r="J13" t="b">
        <f>IF(F13="1,5 km","CLK",IF(F13="5 km","CLM",IF(F13="10 km","CLL")))</f>
        <v>0</v>
      </c>
      <c r="K13">
        <f t="shared" ca="1" si="0"/>
        <v>1946</v>
      </c>
      <c r="L13">
        <f t="shared" ca="1" si="1"/>
        <v>1950</v>
      </c>
      <c r="M13" t="s">
        <v>15</v>
      </c>
      <c r="O13">
        <f t="shared" ca="1" si="2"/>
        <v>1946</v>
      </c>
      <c r="P13">
        <f t="shared" ca="1" si="3"/>
        <v>1950</v>
      </c>
      <c r="Q13" t="s">
        <v>16</v>
      </c>
      <c r="R13">
        <v>4</v>
      </c>
      <c r="S13" t="s">
        <v>17</v>
      </c>
    </row>
    <row r="14" spans="1:33" x14ac:dyDescent="0.25">
      <c r="A14" s="9"/>
      <c r="B14" s="9"/>
      <c r="C14" s="10"/>
      <c r="D14" s="10"/>
      <c r="E14" s="9"/>
      <c r="F14" s="10"/>
      <c r="G14" s="10"/>
      <c r="H14" s="11" t="str">
        <f>IF(OR(ISBLANK(C14),ISBLANK(D14)),"",IF(D14="m",VLOOKUP(C14,$K$10:$M$35,3,TRUE),IF(D14="w",VLOOKUP(C14,$O$10:$Q$35,TRUE),0)))</f>
        <v/>
      </c>
      <c r="I14" s="17"/>
      <c r="J14" t="b">
        <f>IF(F14="1,5 km","CLK",IF(F14="5 km","CLM",IF(F14="10 km","CLL")))</f>
        <v>0</v>
      </c>
      <c r="K14">
        <f t="shared" ca="1" si="0"/>
        <v>1951</v>
      </c>
      <c r="L14">
        <f t="shared" ca="1" si="1"/>
        <v>1955</v>
      </c>
      <c r="M14" t="s">
        <v>18</v>
      </c>
      <c r="O14">
        <f t="shared" ca="1" si="2"/>
        <v>1951</v>
      </c>
      <c r="P14">
        <f t="shared" ca="1" si="3"/>
        <v>1955</v>
      </c>
      <c r="Q14" t="s">
        <v>19</v>
      </c>
      <c r="R14">
        <v>5</v>
      </c>
      <c r="S14" t="s">
        <v>20</v>
      </c>
    </row>
    <row r="15" spans="1:33" x14ac:dyDescent="0.25">
      <c r="A15" s="9"/>
      <c r="B15" s="9"/>
      <c r="C15" s="10"/>
      <c r="D15" s="10"/>
      <c r="E15" s="9"/>
      <c r="F15" s="10"/>
      <c r="G15" s="10"/>
      <c r="H15" s="11" t="str">
        <f>IF(OR(ISBLANK(C15),ISBLANK(D15)),"",IF(D15="m",VLOOKUP(C15,$K$10:$M$35,3,TRUE),IF(D15="w",VLOOKUP(C15,$O$10:$Q$35,TRUE),0)))</f>
        <v/>
      </c>
      <c r="I15" s="17"/>
      <c r="J15" t="b">
        <f>IF(F15="1,5 km","CLK",IF(F15="5 km","CLM",IF(F15="10 km","CLL")))</f>
        <v>0</v>
      </c>
      <c r="K15">
        <f t="shared" ca="1" si="0"/>
        <v>1956</v>
      </c>
      <c r="L15">
        <f t="shared" ca="1" si="1"/>
        <v>1960</v>
      </c>
      <c r="M15" t="s">
        <v>21</v>
      </c>
      <c r="O15">
        <f t="shared" ca="1" si="2"/>
        <v>1956</v>
      </c>
      <c r="P15">
        <f t="shared" ca="1" si="3"/>
        <v>1960</v>
      </c>
      <c r="Q15" t="s">
        <v>22</v>
      </c>
      <c r="R15">
        <v>6</v>
      </c>
      <c r="S15" t="s">
        <v>23</v>
      </c>
    </row>
    <row r="16" spans="1:33" x14ac:dyDescent="0.25">
      <c r="A16" s="9"/>
      <c r="B16" s="9"/>
      <c r="C16" s="10"/>
      <c r="D16" s="10"/>
      <c r="E16" s="9"/>
      <c r="F16" s="10"/>
      <c r="G16" s="10"/>
      <c r="H16" s="11" t="str">
        <f>IF(OR(ISBLANK(C16),ISBLANK(D16)),"",IF(D16="m",VLOOKUP(C16,$K$10:$M$35,3,TRUE),IF(D16="w",VLOOKUP(C16,$O$10:$Q$35,TRUE),0)))</f>
        <v/>
      </c>
      <c r="I16" s="17"/>
      <c r="J16" t="b">
        <f>IF(F16="1,5 km","CLK",IF(F16="5 km","CLM",IF(F16="10 km","CLL")))</f>
        <v>0</v>
      </c>
      <c r="K16">
        <f t="shared" ca="1" si="0"/>
        <v>1961</v>
      </c>
      <c r="L16">
        <f t="shared" ca="1" si="1"/>
        <v>1965</v>
      </c>
      <c r="M16" t="s">
        <v>24</v>
      </c>
      <c r="O16">
        <f t="shared" ca="1" si="2"/>
        <v>1961</v>
      </c>
      <c r="P16">
        <f t="shared" ca="1" si="3"/>
        <v>1965</v>
      </c>
      <c r="Q16" t="s">
        <v>25</v>
      </c>
      <c r="R16">
        <v>7</v>
      </c>
      <c r="S16" t="s">
        <v>26</v>
      </c>
    </row>
    <row r="17" spans="1:19" x14ac:dyDescent="0.25">
      <c r="A17" s="9"/>
      <c r="B17" s="9"/>
      <c r="C17" s="10"/>
      <c r="D17" s="10"/>
      <c r="E17" s="9"/>
      <c r="F17" s="10"/>
      <c r="G17" s="10"/>
      <c r="H17" s="11" t="str">
        <f>IF(OR(ISBLANK(C17),ISBLANK(D17)),"",IF(D17="m",VLOOKUP(C17,$K$10:$M$35,3,TRUE),IF(D17="w",VLOOKUP(C17,$O$10:$Q$35,TRUE),0)))</f>
        <v/>
      </c>
      <c r="I17" s="17"/>
      <c r="J17" t="b">
        <f>IF(F17="1,5 km","CLK",IF(F17="5 km","CLM",IF(F17="10 km","CLL")))</f>
        <v>0</v>
      </c>
      <c r="K17">
        <f t="shared" ca="1" si="0"/>
        <v>1966</v>
      </c>
      <c r="L17">
        <f t="shared" ca="1" si="1"/>
        <v>1970</v>
      </c>
      <c r="M17" t="s">
        <v>27</v>
      </c>
      <c r="O17">
        <f t="shared" ca="1" si="2"/>
        <v>1966</v>
      </c>
      <c r="P17">
        <f t="shared" ca="1" si="3"/>
        <v>1970</v>
      </c>
      <c r="Q17" t="s">
        <v>28</v>
      </c>
      <c r="R17">
        <v>8</v>
      </c>
      <c r="S17" t="s">
        <v>29</v>
      </c>
    </row>
    <row r="18" spans="1:19" x14ac:dyDescent="0.25">
      <c r="A18" s="9"/>
      <c r="B18" s="9"/>
      <c r="C18" s="10"/>
      <c r="D18" s="10"/>
      <c r="E18" s="9"/>
      <c r="F18" s="10"/>
      <c r="G18" s="10"/>
      <c r="H18" s="11" t="str">
        <f>IF(OR(ISBLANK(C18),ISBLANK(D18)),"",IF(D18="m",VLOOKUP(C18,$K$10:$M$35,3,TRUE),IF(D18="w",VLOOKUP(C18,$O$10:$Q$35,TRUE),0)))</f>
        <v/>
      </c>
      <c r="I18" s="17"/>
      <c r="J18" t="b">
        <f>IF(F18="1,5 km","CLK",IF(F18="5 km","CLM",IF(F18="10 km","CLL")))</f>
        <v>0</v>
      </c>
      <c r="K18">
        <f t="shared" ca="1" si="0"/>
        <v>1971</v>
      </c>
      <c r="L18">
        <f t="shared" ca="1" si="1"/>
        <v>1975</v>
      </c>
      <c r="M18" t="s">
        <v>5</v>
      </c>
      <c r="O18">
        <f t="shared" ca="1" si="2"/>
        <v>1971</v>
      </c>
      <c r="P18">
        <f t="shared" ca="1" si="3"/>
        <v>1975</v>
      </c>
      <c r="Q18" t="s">
        <v>30</v>
      </c>
      <c r="R18">
        <v>9</v>
      </c>
      <c r="S18" t="s">
        <v>31</v>
      </c>
    </row>
    <row r="19" spans="1:19" x14ac:dyDescent="0.25">
      <c r="A19" s="9"/>
      <c r="B19" s="9"/>
      <c r="C19" s="10"/>
      <c r="D19" s="10"/>
      <c r="E19" s="9"/>
      <c r="F19" s="10"/>
      <c r="G19" s="10"/>
      <c r="H19" s="11" t="str">
        <f>IF(OR(ISBLANK(C19),ISBLANK(D19)),"",IF(D19="m",VLOOKUP(C19,$K$10:$M$35,3,TRUE),IF(D19="w",VLOOKUP(C19,$O$10:$Q$35,TRUE),0)))</f>
        <v/>
      </c>
      <c r="I19" s="17"/>
      <c r="J19" t="b">
        <f>IF(F19="1,5 km","CLK",IF(F19="5 km","CLM",IF(F19="10 km","CLL")))</f>
        <v>0</v>
      </c>
      <c r="K19">
        <f t="shared" ca="1" si="0"/>
        <v>1976</v>
      </c>
      <c r="L19">
        <f t="shared" ca="1" si="1"/>
        <v>1980</v>
      </c>
      <c r="M19" t="s">
        <v>32</v>
      </c>
      <c r="O19">
        <f t="shared" ca="1" si="2"/>
        <v>1976</v>
      </c>
      <c r="P19">
        <f t="shared" ca="1" si="3"/>
        <v>1980</v>
      </c>
      <c r="Q19" t="s">
        <v>33</v>
      </c>
      <c r="R19">
        <v>10</v>
      </c>
      <c r="S19" t="s">
        <v>34</v>
      </c>
    </row>
    <row r="20" spans="1:19" x14ac:dyDescent="0.25">
      <c r="A20" s="9"/>
      <c r="B20" s="9"/>
      <c r="C20" s="10"/>
      <c r="D20" s="10"/>
      <c r="E20" s="9"/>
      <c r="F20" s="10"/>
      <c r="G20" s="10"/>
      <c r="H20" s="11" t="str">
        <f>IF(OR(ISBLANK(C20),ISBLANK(D20)),"",IF(D20="m",VLOOKUP(C20,$K$10:$M$35,3,TRUE),IF(D20="w",VLOOKUP(C20,$O$10:$Q$35,TRUE),0)))</f>
        <v/>
      </c>
      <c r="I20" s="17"/>
      <c r="J20" t="b">
        <f>IF(F20="1,5 km","CLK",IF(F20="5 km","CLM",IF(F20="10 km","CLL")))</f>
        <v>0</v>
      </c>
      <c r="K20">
        <f t="shared" ca="1" si="0"/>
        <v>1981</v>
      </c>
      <c r="L20">
        <f t="shared" ca="1" si="1"/>
        <v>1985</v>
      </c>
      <c r="M20" t="s">
        <v>35</v>
      </c>
      <c r="O20">
        <f t="shared" ca="1" si="2"/>
        <v>1981</v>
      </c>
      <c r="P20">
        <f t="shared" ca="1" si="3"/>
        <v>1985</v>
      </c>
      <c r="Q20" t="s">
        <v>36</v>
      </c>
      <c r="R20">
        <v>11</v>
      </c>
      <c r="S20" t="s">
        <v>37</v>
      </c>
    </row>
    <row r="21" spans="1:19" x14ac:dyDescent="0.25">
      <c r="A21" s="9"/>
      <c r="B21" s="9"/>
      <c r="C21" s="10"/>
      <c r="D21" s="10"/>
      <c r="E21" s="9"/>
      <c r="F21" s="10"/>
      <c r="G21" s="10"/>
      <c r="H21" s="11" t="str">
        <f>IF(OR(ISBLANK(C21),ISBLANK(D21)),"",IF(D21="m",VLOOKUP(C21,$K$10:$M$35,3,TRUE),IF(D21="w",VLOOKUP(C21,$O$10:$Q$35,TRUE),0)))</f>
        <v/>
      </c>
      <c r="I21" s="17"/>
      <c r="J21" t="b">
        <f>IF(F21="1,5 km","CLK",IF(F21="5 km","CLM",IF(F21="10 km","CLL")))</f>
        <v>0</v>
      </c>
      <c r="K21">
        <f t="shared" ca="1" si="0"/>
        <v>1986</v>
      </c>
      <c r="L21">
        <f t="shared" ca="1" si="1"/>
        <v>1990</v>
      </c>
      <c r="M21" t="s">
        <v>38</v>
      </c>
      <c r="O21">
        <f t="shared" ca="1" si="2"/>
        <v>1986</v>
      </c>
      <c r="P21">
        <f t="shared" ca="1" si="3"/>
        <v>1990</v>
      </c>
      <c r="Q21" t="s">
        <v>39</v>
      </c>
      <c r="R21">
        <v>12</v>
      </c>
      <c r="S21" t="s">
        <v>40</v>
      </c>
    </row>
    <row r="22" spans="1:19" x14ac:dyDescent="0.25">
      <c r="A22" s="9"/>
      <c r="B22" s="9"/>
      <c r="C22" s="10"/>
      <c r="D22" s="10"/>
      <c r="E22" s="9"/>
      <c r="F22" s="10"/>
      <c r="G22" s="10"/>
      <c r="H22" s="11" t="str">
        <f>IF(OR(ISBLANK(C22),ISBLANK(D22)),"",IF(D22="m",VLOOKUP(C22,$K$10:$M$35,3,TRUE),IF(D22="w",VLOOKUP(C22,$O$10:$Q$35,TRUE),0)))</f>
        <v/>
      </c>
      <c r="I22" s="17"/>
      <c r="J22" t="b">
        <f>IF(F22="1,5 km","CLK",IF(F22="5 km","CLM",IF(F22="10 km","CLL")))</f>
        <v>0</v>
      </c>
      <c r="K22">
        <f ca="1">K23-5</f>
        <v>1991</v>
      </c>
      <c r="L22">
        <f ca="1">K22+4</f>
        <v>1995</v>
      </c>
      <c r="M22" t="s">
        <v>41</v>
      </c>
      <c r="O22">
        <f ca="1">O23-5</f>
        <v>1991</v>
      </c>
      <c r="P22">
        <f ca="1">O22+4</f>
        <v>1995</v>
      </c>
      <c r="Q22" t="s">
        <v>42</v>
      </c>
      <c r="R22">
        <v>13</v>
      </c>
      <c r="S22" t="s">
        <v>43</v>
      </c>
    </row>
    <row r="23" spans="1:19" x14ac:dyDescent="0.25">
      <c r="A23" s="9"/>
      <c r="B23" s="9"/>
      <c r="C23" s="10"/>
      <c r="D23" s="10"/>
      <c r="E23" s="9"/>
      <c r="F23" s="10"/>
      <c r="G23" s="10"/>
      <c r="H23" s="11" t="str">
        <f>IF(OR(ISBLANK(C23),ISBLANK(D23)),"",IF(D23="m",VLOOKUP(C23,$K$10:$M$35,3,TRUE),IF(D23="w",VLOOKUP(C23,$O$10:$Q$35,TRUE),0)))</f>
        <v/>
      </c>
      <c r="I23" s="17"/>
      <c r="J23" t="b">
        <f>IF(F23="1,5 km","CLK",IF(F23="5 km","CLM",IF(F23="10 km","CLL")))</f>
        <v>0</v>
      </c>
      <c r="K23">
        <f ca="1">K24-10</f>
        <v>1996</v>
      </c>
      <c r="L23">
        <f ca="1">K24-1</f>
        <v>2005</v>
      </c>
      <c r="M23" t="s">
        <v>44</v>
      </c>
      <c r="O23">
        <f ca="1">O24-10</f>
        <v>1996</v>
      </c>
      <c r="P23">
        <f ca="1">O24-1</f>
        <v>2005</v>
      </c>
      <c r="Q23" t="s">
        <v>45</v>
      </c>
      <c r="R23">
        <v>14</v>
      </c>
      <c r="S23" t="s">
        <v>46</v>
      </c>
    </row>
    <row r="24" spans="1:19" x14ac:dyDescent="0.25">
      <c r="A24" s="9"/>
      <c r="B24" s="9"/>
      <c r="C24" s="10"/>
      <c r="D24" s="10"/>
      <c r="E24" s="9"/>
      <c r="F24" s="10"/>
      <c r="G24" s="10"/>
      <c r="H24" s="11" t="str">
        <f>IF(OR(ISBLANK(C24),ISBLANK(D24)),"",IF(D24="m",VLOOKUP(C24,$K$10:$M$35,3,TRUE),IF(D24="w",VLOOKUP(C24,$O$10:$Q$35,TRUE),0)))</f>
        <v/>
      </c>
      <c r="I24" s="17"/>
      <c r="J24" t="b">
        <f>IF(F24="1,5 km","CLK",IF(F24="5 km","CLM",IF(F24="10 km","CLL")))</f>
        <v>0</v>
      </c>
      <c r="K24">
        <f ca="1">K25-2</f>
        <v>2006</v>
      </c>
      <c r="L24">
        <f ca="1">K24+1</f>
        <v>2007</v>
      </c>
      <c r="M24" t="s">
        <v>47</v>
      </c>
      <c r="O24">
        <f ca="1">O25-2</f>
        <v>2006</v>
      </c>
      <c r="P24">
        <f ca="1">O24+1</f>
        <v>2007</v>
      </c>
      <c r="Q24" t="s">
        <v>48</v>
      </c>
      <c r="R24">
        <v>15</v>
      </c>
      <c r="S24" t="s">
        <v>49</v>
      </c>
    </row>
    <row r="25" spans="1:19" x14ac:dyDescent="0.25">
      <c r="A25" s="9"/>
      <c r="B25" s="9"/>
      <c r="C25" s="10"/>
      <c r="D25" s="10"/>
      <c r="E25" s="9"/>
      <c r="F25" s="10"/>
      <c r="G25" s="10"/>
      <c r="H25" s="11" t="str">
        <f>IF(OR(ISBLANK(C25),ISBLANK(D25)),"",IF(D25="m",VLOOKUP(C25,$K$10:$M$35,3,TRUE),IF(D25="w",VLOOKUP(C25,$O$10:$Q$35,TRUE),0)))</f>
        <v/>
      </c>
      <c r="I25" s="17"/>
      <c r="J25" t="b">
        <f>IF(F25="1,5 km","CLK",IF(F25="5 km","CLM",IF(F25="10 km","CLL")))</f>
        <v>0</v>
      </c>
      <c r="K25">
        <f ca="1">K26-2</f>
        <v>2008</v>
      </c>
      <c r="L25">
        <f ca="1">K25+1</f>
        <v>2009</v>
      </c>
      <c r="M25" t="s">
        <v>50</v>
      </c>
      <c r="O25">
        <f ca="1">O26-2</f>
        <v>2008</v>
      </c>
      <c r="P25">
        <f ca="1">O25+1</f>
        <v>2009</v>
      </c>
      <c r="Q25" t="s">
        <v>51</v>
      </c>
      <c r="R25">
        <v>16</v>
      </c>
      <c r="S25" t="s">
        <v>52</v>
      </c>
    </row>
    <row r="26" spans="1:19" x14ac:dyDescent="0.25">
      <c r="A26" s="9"/>
      <c r="B26" s="9"/>
      <c r="C26" s="10"/>
      <c r="D26" s="10"/>
      <c r="E26" s="9"/>
      <c r="F26" s="10"/>
      <c r="G26" s="10"/>
      <c r="H26" s="11" t="str">
        <f>IF(OR(ISBLANK(C26),ISBLANK(D26)),"",IF(D26="m",VLOOKUP(C26,$K$10:$M$35,3,TRUE),IF(D26="w",VLOOKUP(C26,$O$10:$Q$35,TRUE),0)))</f>
        <v/>
      </c>
      <c r="I26" s="17"/>
      <c r="J26" t="b">
        <f>IF(F26="1,5 km","CLK",IF(F26="5 km","CLM",IF(F26="10 km","CLL")))</f>
        <v>0</v>
      </c>
      <c r="K26">
        <f t="shared" ref="K26:K33" ca="1" si="4">K27-1</f>
        <v>2010</v>
      </c>
      <c r="L26">
        <f ca="1">K26</f>
        <v>2010</v>
      </c>
      <c r="M26" t="s">
        <v>53</v>
      </c>
      <c r="O26">
        <f t="shared" ref="O26:O33" ca="1" si="5">O27-1</f>
        <v>2010</v>
      </c>
      <c r="P26">
        <f ca="1">O26</f>
        <v>2010</v>
      </c>
      <c r="Q26" t="s">
        <v>54</v>
      </c>
      <c r="R26">
        <v>17</v>
      </c>
      <c r="S26" t="s">
        <v>55</v>
      </c>
    </row>
    <row r="27" spans="1:19" x14ac:dyDescent="0.25">
      <c r="A27" s="9"/>
      <c r="B27" s="9"/>
      <c r="C27" s="10"/>
      <c r="D27" s="10"/>
      <c r="E27" s="9"/>
      <c r="F27" s="10"/>
      <c r="G27" s="10"/>
      <c r="H27" s="11" t="str">
        <f>IF(OR(ISBLANK(C27),ISBLANK(D27)),"",IF(D27="m",VLOOKUP(C27,$K$10:$M$35,3,TRUE),IF(D27="w",VLOOKUP(C27,$O$10:$Q$35,TRUE),0)))</f>
        <v/>
      </c>
      <c r="I27" s="17"/>
      <c r="J27" t="b">
        <f>IF(F27="1,5 km","CLK",IF(F27="5 km","CLM",IF(F27="10 km","CLL")))</f>
        <v>0</v>
      </c>
      <c r="K27">
        <f t="shared" ca="1" si="4"/>
        <v>2011</v>
      </c>
      <c r="L27">
        <f t="shared" ref="L27:L35" ca="1" si="6">K27</f>
        <v>2011</v>
      </c>
      <c r="M27" t="s">
        <v>56</v>
      </c>
      <c r="O27">
        <f t="shared" ca="1" si="5"/>
        <v>2011</v>
      </c>
      <c r="P27">
        <f t="shared" ref="P27:P35" ca="1" si="7">O27</f>
        <v>2011</v>
      </c>
      <c r="Q27" t="s">
        <v>55</v>
      </c>
      <c r="R27">
        <v>18</v>
      </c>
      <c r="S27" t="s">
        <v>56</v>
      </c>
    </row>
    <row r="28" spans="1:19" x14ac:dyDescent="0.25">
      <c r="A28" s="9"/>
      <c r="B28" s="9"/>
      <c r="C28" s="10"/>
      <c r="D28" s="10"/>
      <c r="E28" s="9"/>
      <c r="F28" s="10"/>
      <c r="G28" s="10"/>
      <c r="H28" s="11" t="str">
        <f>IF(OR(ISBLANK(C28),ISBLANK(D28)),"",IF(D28="m",VLOOKUP(C28,$K$10:$M$35,3,TRUE),IF(D28="w",VLOOKUP(C28,$O$10:$Q$35,TRUE),0)))</f>
        <v/>
      </c>
      <c r="I28" s="17"/>
      <c r="J28" t="b">
        <f>IF(F28="1,5 km","CLK",IF(F28="5 km","CLM",IF(F28="10 km","CLL")))</f>
        <v>0</v>
      </c>
      <c r="K28">
        <f t="shared" ca="1" si="4"/>
        <v>2012</v>
      </c>
      <c r="L28">
        <f t="shared" ca="1" si="6"/>
        <v>2012</v>
      </c>
      <c r="M28" t="s">
        <v>52</v>
      </c>
      <c r="O28">
        <f t="shared" ca="1" si="5"/>
        <v>2012</v>
      </c>
      <c r="P28">
        <f t="shared" ca="1" si="7"/>
        <v>2012</v>
      </c>
      <c r="Q28" t="s">
        <v>49</v>
      </c>
      <c r="R28">
        <v>19</v>
      </c>
      <c r="S28" t="s">
        <v>54</v>
      </c>
    </row>
    <row r="29" spans="1:19" x14ac:dyDescent="0.25">
      <c r="A29" s="9"/>
      <c r="B29" s="9"/>
      <c r="C29" s="10"/>
      <c r="D29" s="10"/>
      <c r="E29" s="9"/>
      <c r="F29" s="10"/>
      <c r="G29" s="10"/>
      <c r="H29" s="11" t="str">
        <f>IF(OR(ISBLANK(C29),ISBLANK(D29)),"",IF(D29="m",VLOOKUP(C29,$K$10:$M$35,3,TRUE),IF(D29="w",VLOOKUP(C29,$O$10:$Q$35,TRUE),0)))</f>
        <v/>
      </c>
      <c r="I29" s="17"/>
      <c r="J29" t="b">
        <f>IF(F29="1,5 km","CLK",IF(F29="5 km","CLM",IF(F29="10 km","CLL")))</f>
        <v>0</v>
      </c>
      <c r="K29">
        <f t="shared" ca="1" si="4"/>
        <v>2013</v>
      </c>
      <c r="L29">
        <f t="shared" ca="1" si="6"/>
        <v>2013</v>
      </c>
      <c r="M29" t="s">
        <v>46</v>
      </c>
      <c r="O29">
        <f t="shared" ca="1" si="5"/>
        <v>2013</v>
      </c>
      <c r="P29">
        <f t="shared" ca="1" si="7"/>
        <v>2013</v>
      </c>
      <c r="Q29" t="s">
        <v>43</v>
      </c>
      <c r="R29">
        <v>20</v>
      </c>
      <c r="S29" t="s">
        <v>53</v>
      </c>
    </row>
    <row r="30" spans="1:19" x14ac:dyDescent="0.25">
      <c r="A30" s="9"/>
      <c r="B30" s="9"/>
      <c r="C30" s="10"/>
      <c r="D30" s="10"/>
      <c r="E30" s="9"/>
      <c r="F30" s="10"/>
      <c r="G30" s="10"/>
      <c r="H30" s="11" t="str">
        <f>IF(OR(ISBLANK(C30),ISBLANK(D30)),"",IF(D30="m",VLOOKUP(C30,$K$10:$M$35,3,TRUE),IF(D30="w",VLOOKUP(C30,$O$10:$Q$35,TRUE),0)))</f>
        <v/>
      </c>
      <c r="I30" s="17"/>
      <c r="J30" t="b">
        <f>IF(F30="1,5 km","CLK",IF(F30="5 km","CLM",IF(F30="10 km","CLL")))</f>
        <v>0</v>
      </c>
      <c r="K30">
        <f t="shared" ca="1" si="4"/>
        <v>2014</v>
      </c>
      <c r="L30">
        <f t="shared" ca="1" si="6"/>
        <v>2014</v>
      </c>
      <c r="M30" t="s">
        <v>40</v>
      </c>
      <c r="O30">
        <f t="shared" ca="1" si="5"/>
        <v>2014</v>
      </c>
      <c r="P30">
        <f t="shared" ca="1" si="7"/>
        <v>2014</v>
      </c>
      <c r="Q30" t="s">
        <v>37</v>
      </c>
      <c r="R30">
        <v>21</v>
      </c>
      <c r="S30" t="s">
        <v>51</v>
      </c>
    </row>
    <row r="31" spans="1:19" x14ac:dyDescent="0.25">
      <c r="A31" s="9"/>
      <c r="B31" s="9"/>
      <c r="C31" s="10"/>
      <c r="D31" s="10"/>
      <c r="E31" s="9"/>
      <c r="F31" s="10"/>
      <c r="G31" s="10"/>
      <c r="H31" s="11" t="str">
        <f>IF(OR(ISBLANK(C31),ISBLANK(D31)),"",IF(D31="m",VLOOKUP(C31,$K$10:$M$35,3,TRUE),IF(D31="w",VLOOKUP(C31,$O$10:$Q$35,TRUE),0)))</f>
        <v/>
      </c>
      <c r="I31" s="17"/>
      <c r="J31" t="b">
        <f>IF(F31="1,5 km","CLK",IF(F31="5 km","CLM",IF(F31="10 km","CLL")))</f>
        <v>0</v>
      </c>
      <c r="K31">
        <f t="shared" ca="1" si="4"/>
        <v>2015</v>
      </c>
      <c r="L31">
        <f t="shared" ca="1" si="6"/>
        <v>2015</v>
      </c>
      <c r="M31" t="s">
        <v>34</v>
      </c>
      <c r="O31">
        <f t="shared" ca="1" si="5"/>
        <v>2015</v>
      </c>
      <c r="P31">
        <f t="shared" ca="1" si="7"/>
        <v>2015</v>
      </c>
      <c r="Q31" t="s">
        <v>31</v>
      </c>
      <c r="R31">
        <v>22</v>
      </c>
      <c r="S31" t="s">
        <v>50</v>
      </c>
    </row>
    <row r="32" spans="1:19" x14ac:dyDescent="0.25">
      <c r="A32" s="9"/>
      <c r="B32" s="9"/>
      <c r="C32" s="10"/>
      <c r="D32" s="10"/>
      <c r="E32" s="9"/>
      <c r="F32" s="10"/>
      <c r="G32" s="10"/>
      <c r="H32" s="11" t="str">
        <f>IF(OR(ISBLANK(C32),ISBLANK(D32)),"",IF(D32="m",VLOOKUP(C32,$K$10:$M$35,3,TRUE),IF(D32="w",VLOOKUP(C32,$O$10:$Q$35,TRUE),0)))</f>
        <v/>
      </c>
      <c r="I32" s="17"/>
      <c r="J32" t="b">
        <f>IF(F32="1,5 km","CLK",IF(F32="5 km","CLM",IF(F32="10 km","CLL")))</f>
        <v>0</v>
      </c>
      <c r="K32">
        <f t="shared" ca="1" si="4"/>
        <v>2016</v>
      </c>
      <c r="L32">
        <f t="shared" ca="1" si="6"/>
        <v>2016</v>
      </c>
      <c r="M32" t="s">
        <v>29</v>
      </c>
      <c r="O32">
        <f t="shared" ca="1" si="5"/>
        <v>2016</v>
      </c>
      <c r="P32">
        <f t="shared" ca="1" si="7"/>
        <v>2016</v>
      </c>
      <c r="Q32" t="s">
        <v>26</v>
      </c>
      <c r="R32">
        <v>23</v>
      </c>
      <c r="S32" t="s">
        <v>48</v>
      </c>
    </row>
    <row r="33" spans="1:19" x14ac:dyDescent="0.25">
      <c r="A33" s="9"/>
      <c r="B33" s="9"/>
      <c r="C33" s="10"/>
      <c r="D33" s="10"/>
      <c r="E33" s="9"/>
      <c r="F33" s="10"/>
      <c r="G33" s="10"/>
      <c r="H33" s="11" t="str">
        <f>IF(OR(ISBLANK(C33),ISBLANK(D33)),"",IF(D33="m",VLOOKUP(C33,$K$10:$M$35,3,TRUE),IF(D33="w",VLOOKUP(C33,$O$10:$Q$35,TRUE),0)))</f>
        <v/>
      </c>
      <c r="I33" s="17"/>
      <c r="J33" t="b">
        <f>IF(F33="1,5 km","CLK",IF(F33="5 km","CLM",IF(F33="10 km","CLL")))</f>
        <v>0</v>
      </c>
      <c r="K33">
        <f t="shared" ca="1" si="4"/>
        <v>2017</v>
      </c>
      <c r="L33">
        <f t="shared" ca="1" si="6"/>
        <v>2017</v>
      </c>
      <c r="M33" t="s">
        <v>23</v>
      </c>
      <c r="O33">
        <f t="shared" ca="1" si="5"/>
        <v>2017</v>
      </c>
      <c r="P33">
        <f t="shared" ca="1" si="7"/>
        <v>2017</v>
      </c>
      <c r="Q33" t="s">
        <v>20</v>
      </c>
      <c r="R33">
        <v>24</v>
      </c>
      <c r="S33" t="s">
        <v>47</v>
      </c>
    </row>
    <row r="34" spans="1:19" x14ac:dyDescent="0.25">
      <c r="A34" s="9"/>
      <c r="B34" s="9"/>
      <c r="C34" s="10"/>
      <c r="D34" s="10"/>
      <c r="E34" s="9"/>
      <c r="F34" s="10"/>
      <c r="G34" s="10"/>
      <c r="H34" s="11" t="str">
        <f>IF(OR(ISBLANK(C34),ISBLANK(D34)),"",IF(D34="m",VLOOKUP(C34,$K$10:$M$35,3,TRUE),IF(D34="w",VLOOKUP(C34,$O$10:$Q$35,TRUE),0)))</f>
        <v/>
      </c>
      <c r="I34" s="17"/>
      <c r="J34" t="b">
        <f>IF(F34="1,5 km","CLK",IF(F34="5 km","CLM",IF(F34="10 km","CLL")))</f>
        <v>0</v>
      </c>
      <c r="K34">
        <f ca="1">K35-1</f>
        <v>2018</v>
      </c>
      <c r="L34">
        <f t="shared" ca="1" si="6"/>
        <v>2018</v>
      </c>
      <c r="M34" t="s">
        <v>23</v>
      </c>
      <c r="O34">
        <f ca="1">O35-1</f>
        <v>2018</v>
      </c>
      <c r="P34">
        <f t="shared" ca="1" si="7"/>
        <v>2018</v>
      </c>
      <c r="Q34" t="s">
        <v>20</v>
      </c>
      <c r="R34">
        <v>25</v>
      </c>
      <c r="S34" t="s">
        <v>45</v>
      </c>
    </row>
    <row r="35" spans="1:19" x14ac:dyDescent="0.25">
      <c r="A35" s="9"/>
      <c r="B35" s="9"/>
      <c r="C35" s="10"/>
      <c r="D35" s="10"/>
      <c r="E35" s="9"/>
      <c r="F35" s="10"/>
      <c r="G35" s="10"/>
      <c r="H35" s="11" t="str">
        <f>IF(OR(ISBLANK(C35),ISBLANK(D35)),"",IF(D35="m",VLOOKUP(C35,$K$10:$M$35,3,TRUE),IF(D35="w",VLOOKUP(C35,$O$10:$Q$35,TRUE),0)))</f>
        <v/>
      </c>
      <c r="I35" s="17"/>
      <c r="J35" t="b">
        <f>IF(F35="1,5 km","CLK",IF(F35="5 km","CLM",IF(F35="10 km","CLL")))</f>
        <v>0</v>
      </c>
      <c r="K35">
        <f ca="1">K9-6</f>
        <v>2019</v>
      </c>
      <c r="L35">
        <f t="shared" ca="1" si="6"/>
        <v>2019</v>
      </c>
      <c r="O35">
        <f ca="1">O9-6</f>
        <v>2019</v>
      </c>
      <c r="P35">
        <f t="shared" ca="1" si="7"/>
        <v>2019</v>
      </c>
      <c r="R35">
        <v>26</v>
      </c>
      <c r="S35" t="s">
        <v>44</v>
      </c>
    </row>
    <row r="36" spans="1:19" x14ac:dyDescent="0.25">
      <c r="A36" s="9"/>
      <c r="B36" s="9"/>
      <c r="C36" s="10"/>
      <c r="D36" s="10"/>
      <c r="E36" s="9"/>
      <c r="F36" s="10"/>
      <c r="G36" s="10"/>
      <c r="H36" s="11" t="str">
        <f>IF(OR(ISBLANK(C36),ISBLANK(D36)),"",IF(D36="m",VLOOKUP(C36,$K$10:$M$35,3,TRUE),IF(D36="w",VLOOKUP(C36,$O$10:$Q$35,TRUE),0)))</f>
        <v/>
      </c>
      <c r="I36" s="17"/>
      <c r="J36" t="b">
        <f>IF(F36="1,5 km","CLK",IF(F36="5 km","CLM",IF(F36="10 km","CLL")))</f>
        <v>0</v>
      </c>
      <c r="R36">
        <v>27</v>
      </c>
      <c r="S36" t="s">
        <v>42</v>
      </c>
    </row>
    <row r="37" spans="1:19" x14ac:dyDescent="0.25">
      <c r="A37" s="9"/>
      <c r="B37" s="9"/>
      <c r="C37" s="10"/>
      <c r="D37" s="10"/>
      <c r="E37" s="9"/>
      <c r="F37" s="10"/>
      <c r="G37" s="10"/>
      <c r="H37" s="11" t="str">
        <f>IF(OR(ISBLANK(C37),ISBLANK(D37)),"",IF(D37="m",VLOOKUP(C37,$K$10:$M$35,3,TRUE),IF(D37="w",VLOOKUP(C37,$O$10:$Q$35,TRUE),0)))</f>
        <v/>
      </c>
      <c r="I37" s="17"/>
      <c r="J37" t="b">
        <f>IF(F37="1,5 km","CLK",IF(F37="5 km","CLM",IF(F37="10 km","CLL")))</f>
        <v>0</v>
      </c>
      <c r="R37">
        <v>28</v>
      </c>
      <c r="S37" t="s">
        <v>41</v>
      </c>
    </row>
    <row r="38" spans="1:19" x14ac:dyDescent="0.25">
      <c r="A38" s="9"/>
      <c r="B38" s="9"/>
      <c r="C38" s="10"/>
      <c r="D38" s="10"/>
      <c r="E38" s="9"/>
      <c r="F38" s="10"/>
      <c r="G38" s="10"/>
      <c r="H38" s="11" t="str">
        <f>IF(OR(ISBLANK(C38),ISBLANK(D38)),"",IF(D38="m",VLOOKUP(C38,$K$10:$M$35,3,TRUE),IF(D38="w",VLOOKUP(C38,$O$10:$Q$35,TRUE),0)))</f>
        <v/>
      </c>
      <c r="I38" s="17"/>
      <c r="J38" t="b">
        <f>IF(F38="1,5 km","CLK",IF(F38="5 km","CLM",IF(F38="10 km","CLL")))</f>
        <v>0</v>
      </c>
      <c r="R38">
        <v>29</v>
      </c>
      <c r="S38" t="s">
        <v>39</v>
      </c>
    </row>
    <row r="39" spans="1:19" x14ac:dyDescent="0.25">
      <c r="A39" s="9"/>
      <c r="B39" s="9"/>
      <c r="C39" s="10"/>
      <c r="D39" s="10"/>
      <c r="E39" s="9"/>
      <c r="F39" s="10"/>
      <c r="G39" s="10"/>
      <c r="H39" s="11" t="str">
        <f>IF(OR(ISBLANK(C39),ISBLANK(D39)),"",IF(D39="m",VLOOKUP(C39,$K$10:$M$35,3,TRUE),IF(D39="w",VLOOKUP(C39,$O$10:$Q$35,TRUE),0)))</f>
        <v/>
      </c>
      <c r="I39" s="17"/>
      <c r="J39" t="b">
        <f>IF(F39="1,5 km","CLK",IF(F39="5 km","CLM",IF(F39="10 km","CLL")))</f>
        <v>0</v>
      </c>
      <c r="R39">
        <v>30</v>
      </c>
      <c r="S39" t="s">
        <v>38</v>
      </c>
    </row>
    <row r="40" spans="1:19" x14ac:dyDescent="0.25">
      <c r="A40" s="9"/>
      <c r="B40" s="9"/>
      <c r="C40" s="10"/>
      <c r="D40" s="10"/>
      <c r="E40" s="9"/>
      <c r="F40" s="10"/>
      <c r="G40" s="10"/>
      <c r="H40" s="11" t="str">
        <f>IF(OR(ISBLANK(C40),ISBLANK(D40)),"",IF(D40="m",VLOOKUP(C40,$K$10:$M$35,3,TRUE),IF(D40="w",VLOOKUP(C40,$O$10:$Q$35,TRUE),0)))</f>
        <v/>
      </c>
      <c r="I40" s="17"/>
      <c r="J40" t="b">
        <f>IF(F40="1,5 km","CLK",IF(F40="5 km","CLM",IF(F40="10 km","CLL")))</f>
        <v>0</v>
      </c>
      <c r="R40">
        <v>31</v>
      </c>
      <c r="S40" t="s">
        <v>36</v>
      </c>
    </row>
    <row r="41" spans="1:19" x14ac:dyDescent="0.25">
      <c r="A41" s="9"/>
      <c r="B41" s="9"/>
      <c r="C41" s="10"/>
      <c r="D41" s="10"/>
      <c r="E41" s="9"/>
      <c r="F41" s="10"/>
      <c r="G41" s="10"/>
      <c r="H41" s="11" t="str">
        <f>IF(OR(ISBLANK(C41),ISBLANK(D41)),"",IF(D41="m",VLOOKUP(C41,$K$10:$M$35,3,TRUE),IF(D41="w",VLOOKUP(C41,$O$10:$Q$35,TRUE),0)))</f>
        <v/>
      </c>
      <c r="I41" s="17"/>
      <c r="J41" t="b">
        <f>IF(F41="1,5 km","CLK",IF(F41="5 km","CLM",IF(F41="10 km","CLL")))</f>
        <v>0</v>
      </c>
      <c r="R41">
        <v>32</v>
      </c>
      <c r="S41" t="s">
        <v>35</v>
      </c>
    </row>
    <row r="42" spans="1:19" x14ac:dyDescent="0.25">
      <c r="A42" s="9"/>
      <c r="B42" s="9"/>
      <c r="C42" s="10"/>
      <c r="D42" s="10"/>
      <c r="E42" s="9"/>
      <c r="F42" s="10"/>
      <c r="G42" s="10"/>
      <c r="H42" s="11" t="str">
        <f t="shared" ref="H42:H58" si="8">IF(OR(ISBLANK(C42),ISBLANK(D42)),"",IF(D42="m",VLOOKUP(C42,$K$10:$M$35,3,TRUE),IF(D42="w",VLOOKUP(C42,$O$10:$Q$35,TRUE),0)))</f>
        <v/>
      </c>
      <c r="I42" s="17"/>
      <c r="J42" t="b">
        <f>IF(F42="1,5 km","CLK",IF(F42="5 km","CLM",IF(F42="10 km","CLL")))</f>
        <v>0</v>
      </c>
      <c r="R42">
        <v>33</v>
      </c>
      <c r="S42" t="s">
        <v>33</v>
      </c>
    </row>
    <row r="43" spans="1:19" x14ac:dyDescent="0.25">
      <c r="A43" s="9"/>
      <c r="B43" s="9"/>
      <c r="C43" s="10"/>
      <c r="D43" s="10"/>
      <c r="E43" s="9"/>
      <c r="F43" s="10"/>
      <c r="G43" s="10"/>
      <c r="H43" s="11" t="str">
        <f t="shared" si="8"/>
        <v/>
      </c>
      <c r="I43" s="17"/>
      <c r="J43" t="b">
        <f>IF(F43="1,5 km","CLK",IF(F43="5 km","CLM",IF(F43="10 km","CLL")))</f>
        <v>0</v>
      </c>
      <c r="R43">
        <v>34</v>
      </c>
      <c r="S43" t="s">
        <v>32</v>
      </c>
    </row>
    <row r="44" spans="1:19" x14ac:dyDescent="0.25">
      <c r="A44" s="9"/>
      <c r="B44" s="9"/>
      <c r="C44" s="10"/>
      <c r="D44" s="10"/>
      <c r="E44" s="9"/>
      <c r="F44" s="10"/>
      <c r="G44" s="10"/>
      <c r="H44" s="11" t="str">
        <f t="shared" si="8"/>
        <v/>
      </c>
      <c r="I44" s="17"/>
      <c r="J44" t="b">
        <f>IF(F44="1,5 km","CLK",IF(F44="5 km","CLM",IF(F44="10 km","CLL")))</f>
        <v>0</v>
      </c>
      <c r="R44">
        <v>35</v>
      </c>
      <c r="S44" t="s">
        <v>30</v>
      </c>
    </row>
    <row r="45" spans="1:19" x14ac:dyDescent="0.25">
      <c r="A45" s="9"/>
      <c r="B45" s="9"/>
      <c r="C45" s="10"/>
      <c r="D45" s="10"/>
      <c r="E45" s="9"/>
      <c r="F45" s="10"/>
      <c r="G45" s="10"/>
      <c r="H45" s="11" t="str">
        <f t="shared" si="8"/>
        <v/>
      </c>
      <c r="I45" s="17"/>
      <c r="J45" t="b">
        <f>IF(F45="1,5 km","CLK",IF(F45="5 km","CLM",IF(F45="10 km","CLL")))</f>
        <v>0</v>
      </c>
      <c r="R45">
        <v>36</v>
      </c>
      <c r="S45" t="s">
        <v>5</v>
      </c>
    </row>
    <row r="46" spans="1:19" x14ac:dyDescent="0.25">
      <c r="A46" s="9"/>
      <c r="B46" s="9"/>
      <c r="C46" s="10"/>
      <c r="D46" s="10"/>
      <c r="E46" s="9"/>
      <c r="F46" s="10"/>
      <c r="G46" s="10"/>
      <c r="H46" s="11" t="str">
        <f t="shared" si="8"/>
        <v/>
      </c>
      <c r="I46" s="17"/>
      <c r="J46" t="b">
        <f>IF(F46="1,5 km","CLK",IF(F46="5 km","CLM",IF(F46="10 km","CLL")))</f>
        <v>0</v>
      </c>
      <c r="R46">
        <v>37</v>
      </c>
      <c r="S46" t="s">
        <v>28</v>
      </c>
    </row>
    <row r="47" spans="1:19" x14ac:dyDescent="0.25">
      <c r="A47" s="9"/>
      <c r="B47" s="9"/>
      <c r="C47" s="10"/>
      <c r="D47" s="10"/>
      <c r="E47" s="9"/>
      <c r="F47" s="10"/>
      <c r="G47" s="10"/>
      <c r="H47" s="11" t="str">
        <f t="shared" si="8"/>
        <v/>
      </c>
      <c r="I47" s="17"/>
      <c r="J47" t="b">
        <f>IF(F47="1,5 km","CLK",IF(F47="5 km","CLM",IF(F47="10 km","CLL")))</f>
        <v>0</v>
      </c>
      <c r="R47">
        <v>38</v>
      </c>
      <c r="S47" t="s">
        <v>27</v>
      </c>
    </row>
    <row r="48" spans="1:19" x14ac:dyDescent="0.25">
      <c r="A48" s="9"/>
      <c r="B48" s="9"/>
      <c r="C48" s="10"/>
      <c r="D48" s="10"/>
      <c r="E48" s="9"/>
      <c r="F48" s="10"/>
      <c r="G48" s="10"/>
      <c r="H48" s="11" t="str">
        <f t="shared" si="8"/>
        <v/>
      </c>
      <c r="I48" s="17"/>
      <c r="J48" t="b">
        <f>IF(F48="1,5 km","CLK",IF(F48="5 km","CLM",IF(F48="10 km","CLL")))</f>
        <v>0</v>
      </c>
      <c r="R48">
        <v>39</v>
      </c>
      <c r="S48" t="s">
        <v>25</v>
      </c>
    </row>
    <row r="49" spans="1:19" x14ac:dyDescent="0.25">
      <c r="A49" s="9"/>
      <c r="B49" s="9"/>
      <c r="C49" s="10"/>
      <c r="D49" s="10"/>
      <c r="E49" s="9"/>
      <c r="F49" s="10"/>
      <c r="G49" s="10"/>
      <c r="H49" s="11" t="str">
        <f t="shared" si="8"/>
        <v/>
      </c>
      <c r="I49" s="17"/>
      <c r="J49" t="b">
        <f>IF(F49="1,5 km","CLK",IF(F49="5 km","CLM",IF(F49="10 km","CLL")))</f>
        <v>0</v>
      </c>
      <c r="R49">
        <v>40</v>
      </c>
      <c r="S49" t="s">
        <v>24</v>
      </c>
    </row>
    <row r="50" spans="1:19" x14ac:dyDescent="0.25">
      <c r="A50" s="9"/>
      <c r="B50" s="9"/>
      <c r="C50" s="10"/>
      <c r="D50" s="10"/>
      <c r="E50" s="9"/>
      <c r="F50" s="10"/>
      <c r="G50" s="10"/>
      <c r="H50" s="11" t="str">
        <f t="shared" si="8"/>
        <v/>
      </c>
      <c r="I50" s="17"/>
      <c r="J50" t="b">
        <f>IF(F50="1,5 km","CLK",IF(F50="5 km","CLM",IF(F50="10 km","CLL")))</f>
        <v>0</v>
      </c>
      <c r="R50">
        <v>41</v>
      </c>
      <c r="S50" t="s">
        <v>22</v>
      </c>
    </row>
    <row r="51" spans="1:19" x14ac:dyDescent="0.25">
      <c r="A51" s="9"/>
      <c r="B51" s="9"/>
      <c r="C51" s="10"/>
      <c r="D51" s="10"/>
      <c r="E51" s="9"/>
      <c r="F51" s="10"/>
      <c r="G51" s="10"/>
      <c r="H51" s="11" t="str">
        <f t="shared" si="8"/>
        <v/>
      </c>
      <c r="I51" s="17"/>
      <c r="J51" t="b">
        <f>IF(F51="1,5 km","CLK",IF(F51="5 km","CLM",IF(F51="10 km","CLL")))</f>
        <v>0</v>
      </c>
      <c r="R51">
        <v>42</v>
      </c>
      <c r="S51" t="s">
        <v>21</v>
      </c>
    </row>
    <row r="52" spans="1:19" x14ac:dyDescent="0.25">
      <c r="A52" s="9"/>
      <c r="B52" s="9"/>
      <c r="C52" s="10"/>
      <c r="D52" s="10"/>
      <c r="E52" s="9"/>
      <c r="F52" s="10"/>
      <c r="G52" s="10"/>
      <c r="H52" s="11" t="str">
        <f t="shared" si="8"/>
        <v/>
      </c>
      <c r="I52" s="17"/>
      <c r="J52" t="b">
        <f>IF(F52="1,5 km","CLK",IF(F52="5 km","CLM",IF(F52="10 km","CLL")))</f>
        <v>0</v>
      </c>
      <c r="R52">
        <v>43</v>
      </c>
      <c r="S52" t="s">
        <v>19</v>
      </c>
    </row>
    <row r="53" spans="1:19" x14ac:dyDescent="0.25">
      <c r="A53" s="9"/>
      <c r="B53" s="9"/>
      <c r="C53" s="10"/>
      <c r="D53" s="10"/>
      <c r="E53" s="9"/>
      <c r="F53" s="10"/>
      <c r="G53" s="10"/>
      <c r="H53" s="11" t="str">
        <f t="shared" si="8"/>
        <v/>
      </c>
      <c r="I53" s="17"/>
      <c r="J53" t="b">
        <f>IF(F53="1,5 km","CLK",IF(F53="5 km","CLM",IF(F53="10 km","CLL")))</f>
        <v>0</v>
      </c>
      <c r="R53">
        <v>44</v>
      </c>
      <c r="S53" t="s">
        <v>18</v>
      </c>
    </row>
    <row r="54" spans="1:19" x14ac:dyDescent="0.25">
      <c r="A54" s="9"/>
      <c r="B54" s="9"/>
      <c r="C54" s="10"/>
      <c r="D54" s="10"/>
      <c r="E54" s="9"/>
      <c r="F54" s="10"/>
      <c r="G54" s="10"/>
      <c r="H54" s="11" t="str">
        <f t="shared" si="8"/>
        <v/>
      </c>
      <c r="I54" s="17"/>
      <c r="J54" t="b">
        <f>IF(F54="1,5 km","CLK",IF(F54="5 km","CLM",IF(F54="10 km","CLL")))</f>
        <v>0</v>
      </c>
      <c r="R54">
        <v>45</v>
      </c>
      <c r="S54" t="s">
        <v>16</v>
      </c>
    </row>
    <row r="55" spans="1:19" x14ac:dyDescent="0.25">
      <c r="A55" s="9"/>
      <c r="B55" s="9"/>
      <c r="C55" s="10"/>
      <c r="D55" s="10"/>
      <c r="E55" s="9"/>
      <c r="F55" s="10"/>
      <c r="G55" s="10"/>
      <c r="H55" s="11" t="str">
        <f t="shared" si="8"/>
        <v/>
      </c>
      <c r="I55" s="17"/>
      <c r="J55" t="b">
        <f>IF(F55="1,5 km","CLK",IF(F55="5 km","CLM",IF(F55="10 km","CLL")))</f>
        <v>0</v>
      </c>
      <c r="R55">
        <v>46</v>
      </c>
      <c r="S55" t="s">
        <v>15</v>
      </c>
    </row>
    <row r="56" spans="1:19" x14ac:dyDescent="0.25">
      <c r="A56" s="9"/>
      <c r="B56" s="9"/>
      <c r="C56" s="10"/>
      <c r="D56" s="10"/>
      <c r="E56" s="9"/>
      <c r="F56" s="10"/>
      <c r="G56" s="10"/>
      <c r="H56" s="11" t="str">
        <f t="shared" si="8"/>
        <v/>
      </c>
      <c r="I56" s="17"/>
      <c r="J56" t="b">
        <f>IF(F56="1,5 km","CLK",IF(F56="5 km","CLM",IF(F56="10 km","CLL")))</f>
        <v>0</v>
      </c>
      <c r="R56">
        <v>47</v>
      </c>
      <c r="S56" t="s">
        <v>13</v>
      </c>
    </row>
    <row r="57" spans="1:19" x14ac:dyDescent="0.25">
      <c r="A57" s="9"/>
      <c r="B57" s="9"/>
      <c r="C57" s="10"/>
      <c r="D57" s="10"/>
      <c r="E57" s="9"/>
      <c r="F57" s="10"/>
      <c r="G57" s="10"/>
      <c r="H57" s="11" t="str">
        <f t="shared" si="8"/>
        <v/>
      </c>
      <c r="I57" s="17"/>
      <c r="J57" t="b">
        <f>IF(F57="1,5 km","CLK",IF(F57="5 km","CLM",IF(F57="10 km","CLL")))</f>
        <v>0</v>
      </c>
      <c r="R57">
        <v>48</v>
      </c>
      <c r="S57" t="s">
        <v>12</v>
      </c>
    </row>
    <row r="58" spans="1:19" x14ac:dyDescent="0.25">
      <c r="A58" s="9"/>
      <c r="B58" s="9"/>
      <c r="C58" s="10"/>
      <c r="D58" s="10"/>
      <c r="E58" s="9"/>
      <c r="F58" s="10"/>
      <c r="G58" s="10"/>
      <c r="H58" s="11" t="str">
        <f t="shared" si="8"/>
        <v/>
      </c>
      <c r="I58" s="17"/>
      <c r="J58" t="b">
        <f>IF(F58="1,5 km","CLK",IF(F58="5 km","CLM",IF(F58="10 km","CLL")))</f>
        <v>0</v>
      </c>
      <c r="R58">
        <v>49</v>
      </c>
      <c r="S58" t="s">
        <v>10</v>
      </c>
    </row>
    <row r="59" spans="1:19" x14ac:dyDescent="0.25">
      <c r="R59">
        <v>50</v>
      </c>
      <c r="S59" t="s">
        <v>9</v>
      </c>
    </row>
    <row r="60" spans="1:19" x14ac:dyDescent="0.25">
      <c r="R60">
        <v>51</v>
      </c>
      <c r="S60" t="s">
        <v>7</v>
      </c>
    </row>
    <row r="61" spans="1:19" x14ac:dyDescent="0.25">
      <c r="R61">
        <v>52</v>
      </c>
      <c r="S61" t="s">
        <v>6</v>
      </c>
    </row>
  </sheetData>
  <sheetProtection algorithmName="SHA-512" hashValue="bEn4ulSNVOX4L6G2DmJuH9Cd42rhNS+IGmituzpNQUF/Qvum+xhkaBJh+stggf32r4jpSBJcJqyS64Hnq0XdhA==" saltValue="a9y98zoOVFFt70Pziwxhww==" spinCount="100000" sheet="1" selectLockedCells="1"/>
  <mergeCells count="5">
    <mergeCell ref="B2:C2"/>
    <mergeCell ref="B4:C4"/>
    <mergeCell ref="B3:C3"/>
    <mergeCell ref="B6:C6"/>
    <mergeCell ref="H7:I8"/>
  </mergeCells>
  <conditionalFormatting sqref="A10:G58">
    <cfRule type="expression" dxfId="0" priority="1">
      <formula>OR(ISBLANK($B$2),ISBLANK($B$3),ISBLANK($B$4),ISBLANK($B$6))</formula>
    </cfRule>
  </conditionalFormatting>
  <dataValidations count="5">
    <dataValidation type="list" allowBlank="1" showInputMessage="1" showErrorMessage="1" sqref="D10:D1048576" xr:uid="{A6939F1C-0CEB-4CE6-BEA9-CC773D7C1FE5}">
      <formula1>"m,w"</formula1>
    </dataValidation>
    <dataValidation type="list" allowBlank="1" showInputMessage="1" showErrorMessage="1" sqref="F10:H1048576" xr:uid="{C8A3482D-2AC1-4631-9D0F-F6715C37686C}">
      <mc:AlternateContent xmlns:x12ac="http://schemas.microsoft.com/office/spreadsheetml/2011/1/ac" xmlns:mc="http://schemas.openxmlformats.org/markup-compatibility/2006">
        <mc:Choice Requires="x12ac">
          <x12ac:list>"1,5 km",5 km,10 km</x12ac:list>
        </mc:Choice>
        <mc:Fallback>
          <formula1>"1,5 km,5 km,10 km"</formula1>
        </mc:Fallback>
      </mc:AlternateContent>
    </dataValidation>
    <dataValidation type="custom" showInputMessage="1" showErrorMessage="1" errorTitle="Bankverbindung und E-Mailadresse" error="Für eine Anmeldung ist die Angabe der Bankverbindung zwecks Lastschrifteinzug und einer E-Mailadresse für evtl. Rückfragen erforderlich." sqref="A10:B58" xr:uid="{E46F4FAC-60FE-47D8-977B-C28389B1D805}">
      <formula1>AND($B$2&lt;&gt;"",$B$3&lt;&gt;"",$B$4&lt;&gt;"",$B$6&lt;&gt;"")</formula1>
    </dataValidation>
    <dataValidation type="custom" showInputMessage="1" showErrorMessage="1" errorTitle="IBAN nicht gültig" error="Bitte eine gültige IBAN eingeben." sqref="B3:C3" xr:uid="{58B437ED-DCD4-45C6-94DE-7191C2CDEA3F}">
      <formula1>F3=TRUE</formula1>
    </dataValidation>
    <dataValidation type="textLength" operator="equal" allowBlank="1" showInputMessage="1" showErrorMessage="1" errorTitle="BIC prüfen" error="Bitte eine korrekte BIC eingeben." sqref="B4:C4" xr:uid="{CE5FC591-C95B-4238-AED3-3D539349E13D}">
      <formula1>11</formula1>
    </dataValidation>
  </dataValidations>
  <pageMargins left="0.41" right="0.28999999999999998" top="0.51" bottom="0.4" header="0.3" footer="0.3"/>
  <pageSetup paperSize="9" scale="8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2025-04-25T14:34:46Z</dcterms:modified>
</cp:coreProperties>
</file>